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lisabetta.clerico\Dropbox\GAL (1)\Trasparenza e anticorruzione\"/>
    </mc:Choice>
  </mc:AlternateContent>
  <bookViews>
    <workbookView xWindow="0" yWindow="0" windowWidth="10845" windowHeight="10425"/>
  </bookViews>
  <sheets>
    <sheet name="Foglio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L19" i="1" s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L15" i="1" s="1"/>
  <c r="J14" i="1"/>
  <c r="J13" i="1"/>
  <c r="J12" i="1"/>
  <c r="J11" i="1"/>
  <c r="J10" i="1"/>
  <c r="J9" i="1"/>
  <c r="J8" i="1"/>
  <c r="L5" i="1"/>
  <c r="J2" i="1"/>
  <c r="L6" i="1" l="1"/>
  <c r="L20" i="1"/>
  <c r="L32" i="1"/>
  <c r="L52" i="1"/>
  <c r="L45" i="1"/>
  <c r="L17" i="1"/>
  <c r="L36" i="1"/>
  <c r="L18" i="1"/>
  <c r="L38" i="1"/>
  <c r="L44" i="1"/>
  <c r="L58" i="1"/>
  <c r="L22" i="1"/>
  <c r="L35" i="1"/>
  <c r="L41" i="1"/>
  <c r="L55" i="1"/>
  <c r="L53" i="1"/>
  <c r="L46" i="1"/>
  <c r="L39" i="1"/>
  <c r="L26" i="1"/>
  <c r="L59" i="1"/>
  <c r="L4" i="1"/>
  <c r="L47" i="1"/>
  <c r="L42" i="1"/>
  <c r="L29" i="1"/>
  <c r="L50" i="1"/>
  <c r="L37" i="1"/>
  <c r="L21" i="1"/>
  <c r="L30" i="1"/>
  <c r="L24" i="1"/>
  <c r="L13" i="1"/>
  <c r="L7" i="1"/>
  <c r="L2" i="1"/>
  <c r="L60" i="1"/>
  <c r="L56" i="1"/>
  <c r="L9" i="1"/>
  <c r="L12" i="1"/>
  <c r="L14" i="1"/>
  <c r="L57" i="1"/>
  <c r="L48" i="1"/>
  <c r="L51" i="1"/>
  <c r="L61" i="1"/>
  <c r="L3" i="1"/>
  <c r="L10" i="1"/>
  <c r="L25" i="1"/>
  <c r="L27" i="1"/>
  <c r="L33" i="1"/>
  <c r="L49" i="1"/>
  <c r="L16" i="1"/>
  <c r="L28" i="1"/>
  <c r="L31" i="1"/>
  <c r="L34" i="1"/>
  <c r="L40" i="1"/>
  <c r="L43" i="1"/>
  <c r="L54" i="1"/>
  <c r="L8" i="1"/>
  <c r="L11" i="1"/>
  <c r="L23" i="1"/>
  <c r="K64" i="1"/>
  <c r="L64" i="1" l="1"/>
  <c r="K67" i="1" s="1"/>
</calcChain>
</file>

<file path=xl/sharedStrings.xml><?xml version="1.0" encoding="utf-8"?>
<sst xmlns="http://schemas.openxmlformats.org/spreadsheetml/2006/main" count="252" uniqueCount="106">
  <si>
    <t>Codice ditta</t>
  </si>
  <si>
    <t>Ragione sociale 1</t>
  </si>
  <si>
    <t>Data registrazione</t>
  </si>
  <si>
    <t>Periodo competenza IVA</t>
  </si>
  <si>
    <t>Riferimenti documento completi</t>
  </si>
  <si>
    <t>Descrizione conto/partitario</t>
  </si>
  <si>
    <t>G.A.L. LANGHE ROERO LEADER</t>
  </si>
  <si>
    <t>I/2016</t>
  </si>
  <si>
    <t>Ft 36712 12/01/16</t>
  </si>
  <si>
    <t>TELECOM ITALIA SPA</t>
  </si>
  <si>
    <t>Ft 73217 18/01/16</t>
  </si>
  <si>
    <t>Ft 611/01 27/01/16</t>
  </si>
  <si>
    <t>SERVIZI ACA SRL</t>
  </si>
  <si>
    <t>Ft 251 30/01/16</t>
  </si>
  <si>
    <t>INFORMATICA SYSTEM S.R.L.</t>
  </si>
  <si>
    <t>Ft 264 25/02/16</t>
  </si>
  <si>
    <t>STUDIO MEDICO DELLA VALLE</t>
  </si>
  <si>
    <t>Ft 61  8/03/16</t>
  </si>
  <si>
    <t>INTEGRA STUDIO ASSOCIATO BORGNA &amp; DEGIOVANNI</t>
  </si>
  <si>
    <t>Ft 40925  8/03/16</t>
  </si>
  <si>
    <t>Ft 85791 14/03/16</t>
  </si>
  <si>
    <t>Ft 2737/01 24/03/16</t>
  </si>
  <si>
    <t>II/2016</t>
  </si>
  <si>
    <t>Ft 6/03 26/04/16</t>
  </si>
  <si>
    <t>EXPO TURIST ALBA SOC.COOP.A.RL</t>
  </si>
  <si>
    <t>Ft 3822/01 28/04/16</t>
  </si>
  <si>
    <t>Ft 2091 31/08/15</t>
  </si>
  <si>
    <t>SAMES SERVICE SAS</t>
  </si>
  <si>
    <t>Ft 526  5/05/16</t>
  </si>
  <si>
    <t>ACA FORMAZIONE</t>
  </si>
  <si>
    <t>Ft 417885  9/05/16</t>
  </si>
  <si>
    <t>Ft 1774107 13/05/16</t>
  </si>
  <si>
    <t>Ft 4877 25/05/16</t>
  </si>
  <si>
    <t>Ft 57  3/06/16</t>
  </si>
  <si>
    <t>SEA COOP</t>
  </si>
  <si>
    <t>Ft 5  3/06/16</t>
  </si>
  <si>
    <t>BIDONE CARLO</t>
  </si>
  <si>
    <t>Ft 4141  8/06/16</t>
  </si>
  <si>
    <t>Ft 327 10/06/16</t>
  </si>
  <si>
    <t>PILEPICH BARBARA NOTAIO</t>
  </si>
  <si>
    <t>Ft 579 14/06/16</t>
  </si>
  <si>
    <t>STUDIO DOTT. COMM.  BOSTICCO G E BERZIA R</t>
  </si>
  <si>
    <t>Ft 580 14/06/16</t>
  </si>
  <si>
    <t>Ft 63 14/06/16</t>
  </si>
  <si>
    <t>CALZOLARO CECCHI GATTO ROSSETT O</t>
  </si>
  <si>
    <t>Ft 204 14/06/16</t>
  </si>
  <si>
    <t>CORINO STEFANO</t>
  </si>
  <si>
    <t>Ft 82 14/06/16</t>
  </si>
  <si>
    <t>STUDIO STRA DOTT.COMM.ASSOCIAT I</t>
  </si>
  <si>
    <t>Ft 16 16/06/16</t>
  </si>
  <si>
    <t>POLITECNICO DI TORINO AREA EDILIZIA E LOGISTICA</t>
  </si>
  <si>
    <t>Ft 1 23/06/16</t>
  </si>
  <si>
    <t>CARBONE MAURO</t>
  </si>
  <si>
    <t>Ft 6150 28/06/16</t>
  </si>
  <si>
    <t>Ft 1 20/06/16</t>
  </si>
  <si>
    <t>SAVIO LORENZO</t>
  </si>
  <si>
    <t>III/2016</t>
  </si>
  <si>
    <t>Ft 417 18/02/16</t>
  </si>
  <si>
    <t>Ft 617354  8/07/16</t>
  </si>
  <si>
    <t>Ft 2662957 14/07/16</t>
  </si>
  <si>
    <t>Ft 4567 20/07/16</t>
  </si>
  <si>
    <t>Ft 7400 28/07/16</t>
  </si>
  <si>
    <t>Ft 481  5/08/16</t>
  </si>
  <si>
    <t>Ft 6272282 25/08/16</t>
  </si>
  <si>
    <t>INFOCERT SPA</t>
  </si>
  <si>
    <t>Ft 8476 29/08/16</t>
  </si>
  <si>
    <t>Ft 805428  8/09/16</t>
  </si>
  <si>
    <t>Ft 5935 14/09/16</t>
  </si>
  <si>
    <t>Ft 3572462 14/09/16</t>
  </si>
  <si>
    <t>Ft 9618 28/09/16</t>
  </si>
  <si>
    <t>IV/2016</t>
  </si>
  <si>
    <t>Ft 1050 11/10/16</t>
  </si>
  <si>
    <t>SISTEMI TRE SRL</t>
  </si>
  <si>
    <t>Ft 1 15/10/16</t>
  </si>
  <si>
    <t>COST SAS</t>
  </si>
  <si>
    <t>Ft 400 17/10/16</t>
  </si>
  <si>
    <t>AZ.AGR.TEMPO DI NOCCIOLE SSA</t>
  </si>
  <si>
    <t>Ft 12 24/10/16</t>
  </si>
  <si>
    <t>BELLINO OSVALDO</t>
  </si>
  <si>
    <t>Ft 7244 24/10/16</t>
  </si>
  <si>
    <t>Ft 29 26/10/16</t>
  </si>
  <si>
    <t>ARTUSIO DIEGO</t>
  </si>
  <si>
    <t>Ft 10690 26/10/16</t>
  </si>
  <si>
    <t>Ft 619 31/10/16</t>
  </si>
  <si>
    <t>AZIENDA AGRICOLA GERMANO ETTOR E DI GERMANO SERGIO</t>
  </si>
  <si>
    <t>Ft 264 31/10/16</t>
  </si>
  <si>
    <t>AZ.AGR.ABATE DI GIORDANO CARLO</t>
  </si>
  <si>
    <t>Ft 989632  9/11/16</t>
  </si>
  <si>
    <t>Ft 4307800 15/11/16</t>
  </si>
  <si>
    <t>Ft 119 21/11/16</t>
  </si>
  <si>
    <t>Ft 11772 28/11/16</t>
  </si>
  <si>
    <t>Ft 10688 13/12/16</t>
  </si>
  <si>
    <t>ASCOM SERVIZI SRL</t>
  </si>
  <si>
    <t>Ft 160 16/12/16</t>
  </si>
  <si>
    <t>STUDIO LEGALE PONZIO ROBERTO</t>
  </si>
  <si>
    <t>Ft 273 24/11/16</t>
  </si>
  <si>
    <t>ALBERGO RIST. ALTE LANGHE SNC</t>
  </si>
  <si>
    <t>Ft 12882 29/12/16</t>
  </si>
  <si>
    <t>Ft 8815 30/12/16</t>
  </si>
  <si>
    <t>Ft 8883 31/12/16</t>
  </si>
  <si>
    <t>Data fattura</t>
  </si>
  <si>
    <t>Scadenza</t>
  </si>
  <si>
    <t>Pagamento</t>
  </si>
  <si>
    <t>Differenza in giorni</t>
  </si>
  <si>
    <t>Importo pagato</t>
  </si>
  <si>
    <t>Indicatore di tempestività dei pagamenti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</si>
</sst>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Tahoma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49" fontId="0" fillId="0" borderId="0" xfId="0" applyNumberFormat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14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ttu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">
          <cell r="K1" t="str">
            <v>Riferimenti documento completi</v>
          </cell>
          <cell r="L1" t="str">
            <v>Codice partitario</v>
          </cell>
          <cell r="M1" t="str">
            <v>Descrizione conto/partitario</v>
          </cell>
          <cell r="N1" t="str">
            <v>Codice IVA</v>
          </cell>
          <cell r="O1" t="str">
            <v>Imponibile in Udc</v>
          </cell>
          <cell r="P1" t="str">
            <v>Imposta in Udc</v>
          </cell>
          <cell r="Q1" t="str">
            <v>Totale documento in Udc</v>
          </cell>
        </row>
        <row r="2">
          <cell r="K2" t="str">
            <v>Ft 36712 12/01/16</v>
          </cell>
          <cell r="L2">
            <v>10384</v>
          </cell>
          <cell r="M2" t="str">
            <v>TELECOM ITALIA SPA</v>
          </cell>
          <cell r="N2" t="str">
            <v>22</v>
          </cell>
          <cell r="O2">
            <v>81.150000000000006</v>
          </cell>
          <cell r="P2">
            <v>17.850000000000001</v>
          </cell>
          <cell r="Q2">
            <v>99</v>
          </cell>
        </row>
        <row r="3">
          <cell r="K3" t="str">
            <v>Ft 73217 18/01/16</v>
          </cell>
          <cell r="L3">
            <v>10384</v>
          </cell>
          <cell r="M3" t="str">
            <v>TELECOM ITALIA SPA</v>
          </cell>
          <cell r="N3" t="str">
            <v>22</v>
          </cell>
          <cell r="O3">
            <v>39.86</v>
          </cell>
          <cell r="P3">
            <v>8.77</v>
          </cell>
          <cell r="Q3">
            <v>48.63</v>
          </cell>
        </row>
        <row r="4">
          <cell r="K4" t="str">
            <v>Ft 611/01 27/01/16</v>
          </cell>
          <cell r="L4">
            <v>9817</v>
          </cell>
          <cell r="M4" t="str">
            <v>SERVIZI ACA SRL</v>
          </cell>
          <cell r="N4" t="str">
            <v>22</v>
          </cell>
          <cell r="O4">
            <v>158</v>
          </cell>
          <cell r="P4">
            <v>34.76</v>
          </cell>
          <cell r="Q4">
            <v>192.76</v>
          </cell>
        </row>
        <row r="5">
          <cell r="K5" t="str">
            <v>Ft 251 30/01/16</v>
          </cell>
          <cell r="L5">
            <v>13835</v>
          </cell>
          <cell r="M5" t="str">
            <v>INFORMATICA SYSTEM S.R.L.</v>
          </cell>
          <cell r="N5" t="str">
            <v>22</v>
          </cell>
          <cell r="O5">
            <v>177</v>
          </cell>
          <cell r="P5">
            <v>38.94</v>
          </cell>
          <cell r="Q5">
            <v>215.94</v>
          </cell>
        </row>
        <row r="6">
          <cell r="K6" t="str">
            <v>Ft 264 25/02/16</v>
          </cell>
          <cell r="L6">
            <v>10179</v>
          </cell>
          <cell r="M6" t="str">
            <v>STUDIO MEDICO DELLA VALLE</v>
          </cell>
          <cell r="N6" t="str">
            <v>E010</v>
          </cell>
          <cell r="O6">
            <v>160</v>
          </cell>
          <cell r="P6">
            <v>0</v>
          </cell>
          <cell r="Q6">
            <v>162</v>
          </cell>
        </row>
        <row r="7">
          <cell r="K7"/>
          <cell r="L7">
            <v>0</v>
          </cell>
          <cell r="M7"/>
          <cell r="N7" t="str">
            <v>ES15</v>
          </cell>
          <cell r="O7">
            <v>2</v>
          </cell>
          <cell r="P7">
            <v>0</v>
          </cell>
          <cell r="Q7">
            <v>0</v>
          </cell>
        </row>
        <row r="8">
          <cell r="K8" t="str">
            <v>Ft 61  8/03/16</v>
          </cell>
          <cell r="L8">
            <v>52374</v>
          </cell>
          <cell r="M8" t="str">
            <v>INTEGRA STUDIO ASSOCIATO BORGNA &amp; DEGIOVANNI</v>
          </cell>
          <cell r="N8" t="str">
            <v>22</v>
          </cell>
          <cell r="O8">
            <v>262.5</v>
          </cell>
          <cell r="P8">
            <v>57.75</v>
          </cell>
          <cell r="Q8">
            <v>320.25</v>
          </cell>
        </row>
        <row r="9">
          <cell r="K9" t="str">
            <v>Ft 40925  8/03/16</v>
          </cell>
          <cell r="L9">
            <v>10384</v>
          </cell>
          <cell r="M9" t="str">
            <v>TELECOM ITALIA SPA</v>
          </cell>
          <cell r="N9" t="str">
            <v>22</v>
          </cell>
          <cell r="O9">
            <v>82.62</v>
          </cell>
          <cell r="P9">
            <v>18.18</v>
          </cell>
          <cell r="Q9">
            <v>100.8</v>
          </cell>
        </row>
        <row r="10">
          <cell r="K10" t="str">
            <v>Ft 85791 14/03/16</v>
          </cell>
          <cell r="L10">
            <v>10384</v>
          </cell>
          <cell r="M10" t="str">
            <v>TELECOM ITALIA SPA</v>
          </cell>
          <cell r="N10" t="str">
            <v>22</v>
          </cell>
          <cell r="O10">
            <v>42.47</v>
          </cell>
          <cell r="P10">
            <v>9.34</v>
          </cell>
          <cell r="Q10">
            <v>51.81</v>
          </cell>
        </row>
        <row r="11">
          <cell r="K11" t="str">
            <v>Ft 2737/01 24/03/16</v>
          </cell>
          <cell r="L11">
            <v>9817</v>
          </cell>
          <cell r="M11" t="str">
            <v>SERVIZI ACA SRL</v>
          </cell>
          <cell r="N11" t="str">
            <v>22</v>
          </cell>
          <cell r="O11">
            <v>542.5</v>
          </cell>
          <cell r="P11">
            <v>119.35</v>
          </cell>
          <cell r="Q11">
            <v>671.46</v>
          </cell>
        </row>
        <row r="12">
          <cell r="K12"/>
          <cell r="L12">
            <v>0</v>
          </cell>
          <cell r="M12"/>
          <cell r="N12" t="str">
            <v>ES15</v>
          </cell>
          <cell r="O12">
            <v>9.61</v>
          </cell>
          <cell r="P12">
            <v>0</v>
          </cell>
          <cell r="Q12">
            <v>0</v>
          </cell>
        </row>
        <row r="13">
          <cell r="K13" t="str">
            <v>Ft 6/03 26/04/16</v>
          </cell>
          <cell r="L13">
            <v>4828</v>
          </cell>
          <cell r="M13" t="str">
            <v>EXPO TURIST ALBA SOC.COOP.A.RL</v>
          </cell>
          <cell r="N13" t="str">
            <v>22</v>
          </cell>
          <cell r="O13">
            <v>614.75</v>
          </cell>
          <cell r="P13">
            <v>135.25</v>
          </cell>
          <cell r="Q13">
            <v>750</v>
          </cell>
        </row>
        <row r="14">
          <cell r="K14" t="str">
            <v>Ft 3822/01 28/04/16</v>
          </cell>
          <cell r="L14">
            <v>9817</v>
          </cell>
          <cell r="M14" t="str">
            <v>SERVIZI ACA SRL</v>
          </cell>
          <cell r="N14" t="str">
            <v>22</v>
          </cell>
          <cell r="O14">
            <v>223</v>
          </cell>
          <cell r="P14">
            <v>49.06</v>
          </cell>
          <cell r="Q14">
            <v>272.56</v>
          </cell>
        </row>
        <row r="15">
          <cell r="K15"/>
          <cell r="L15">
            <v>0</v>
          </cell>
          <cell r="M15"/>
          <cell r="N15" t="str">
            <v>ES15</v>
          </cell>
          <cell r="O15">
            <v>0.5</v>
          </cell>
          <cell r="P15">
            <v>0</v>
          </cell>
          <cell r="Q15">
            <v>0</v>
          </cell>
        </row>
        <row r="16">
          <cell r="K16" t="str">
            <v>Ft 2091 31/08/15</v>
          </cell>
          <cell r="L16">
            <v>58664</v>
          </cell>
          <cell r="M16" t="str">
            <v>SAMES SERVICE SAS</v>
          </cell>
          <cell r="N16" t="str">
            <v>22</v>
          </cell>
          <cell r="O16">
            <v>12.5</v>
          </cell>
          <cell r="P16">
            <v>2.75</v>
          </cell>
          <cell r="Q16">
            <v>15.25</v>
          </cell>
        </row>
        <row r="17">
          <cell r="K17" t="str">
            <v>Ft 526  5/05/16</v>
          </cell>
          <cell r="L17">
            <v>11737</v>
          </cell>
          <cell r="M17" t="str">
            <v>ACA FORMAZIONE</v>
          </cell>
          <cell r="N17" t="str">
            <v>22</v>
          </cell>
          <cell r="O17">
            <v>140</v>
          </cell>
          <cell r="P17">
            <v>30.8</v>
          </cell>
          <cell r="Q17">
            <v>170.8</v>
          </cell>
        </row>
        <row r="18">
          <cell r="K18" t="str">
            <v>Ft 417885  9/05/16</v>
          </cell>
          <cell r="L18">
            <v>10384</v>
          </cell>
          <cell r="M18" t="str">
            <v>TELECOM ITALIA SPA</v>
          </cell>
          <cell r="N18" t="str">
            <v>22</v>
          </cell>
          <cell r="O18">
            <v>87.62</v>
          </cell>
          <cell r="P18">
            <v>19.28</v>
          </cell>
          <cell r="Q18">
            <v>106.9</v>
          </cell>
        </row>
        <row r="19">
          <cell r="K19" t="str">
            <v>Ft 1774107 13/05/16</v>
          </cell>
          <cell r="L19">
            <v>10384</v>
          </cell>
          <cell r="M19" t="str">
            <v>TELECOM ITALIA SPA</v>
          </cell>
          <cell r="N19" t="str">
            <v>22</v>
          </cell>
          <cell r="O19">
            <v>42</v>
          </cell>
          <cell r="P19">
            <v>9.24</v>
          </cell>
          <cell r="Q19">
            <v>50.02</v>
          </cell>
        </row>
        <row r="20">
          <cell r="K20"/>
          <cell r="L20">
            <v>0</v>
          </cell>
          <cell r="M20"/>
          <cell r="N20" t="str">
            <v>22</v>
          </cell>
          <cell r="O20">
            <v>-1</v>
          </cell>
          <cell r="P20">
            <v>-0.22</v>
          </cell>
          <cell r="Q20">
            <v>0</v>
          </cell>
        </row>
        <row r="21">
          <cell r="K21" t="str">
            <v>Ft 4877 25/05/16</v>
          </cell>
          <cell r="L21">
            <v>9817</v>
          </cell>
          <cell r="M21" t="str">
            <v>SERVIZI ACA SRL</v>
          </cell>
          <cell r="N21" t="str">
            <v>22</v>
          </cell>
          <cell r="O21">
            <v>181.5</v>
          </cell>
          <cell r="P21">
            <v>39.93</v>
          </cell>
          <cell r="Q21">
            <v>358.36</v>
          </cell>
        </row>
        <row r="22">
          <cell r="K22"/>
          <cell r="L22">
            <v>0</v>
          </cell>
          <cell r="M22"/>
          <cell r="N22" t="str">
            <v>ES15</v>
          </cell>
          <cell r="O22">
            <v>-5.53</v>
          </cell>
          <cell r="P22">
            <v>0</v>
          </cell>
          <cell r="Q22">
            <v>0</v>
          </cell>
        </row>
        <row r="23">
          <cell r="K23"/>
          <cell r="L23">
            <v>0</v>
          </cell>
          <cell r="M23"/>
          <cell r="N23" t="str">
            <v>ES15</v>
          </cell>
          <cell r="O23">
            <v>142.46</v>
          </cell>
          <cell r="P23">
            <v>0</v>
          </cell>
          <cell r="Q23">
            <v>0</v>
          </cell>
        </row>
        <row r="24">
          <cell r="K24" t="str">
            <v>Ft 57  3/06/16</v>
          </cell>
          <cell r="L24">
            <v>45367</v>
          </cell>
          <cell r="M24" t="str">
            <v>SEA COOP</v>
          </cell>
          <cell r="N24" t="str">
            <v>22</v>
          </cell>
          <cell r="O24">
            <v>3800</v>
          </cell>
          <cell r="P24">
            <v>836</v>
          </cell>
          <cell r="Q24">
            <v>4636</v>
          </cell>
        </row>
        <row r="25">
          <cell r="K25" t="str">
            <v>Ft 5  3/06/16</v>
          </cell>
          <cell r="L25">
            <v>58665</v>
          </cell>
          <cell r="M25" t="str">
            <v>BIDONE CARLO</v>
          </cell>
          <cell r="N25" t="str">
            <v>22</v>
          </cell>
          <cell r="O25">
            <v>5160</v>
          </cell>
          <cell r="P25">
            <v>1135.2</v>
          </cell>
          <cell r="Q25">
            <v>6295.2</v>
          </cell>
        </row>
        <row r="26">
          <cell r="K26" t="str">
            <v>Ft 4141  8/06/16</v>
          </cell>
          <cell r="L26">
            <v>13835</v>
          </cell>
          <cell r="M26" t="str">
            <v>INFORMATICA SYSTEM S.R.L.</v>
          </cell>
          <cell r="N26" t="str">
            <v>22</v>
          </cell>
          <cell r="O26">
            <v>22.5</v>
          </cell>
          <cell r="P26">
            <v>4.95</v>
          </cell>
          <cell r="Q26">
            <v>27.45</v>
          </cell>
        </row>
        <row r="27">
          <cell r="K27" t="str">
            <v>Ft 327 10/06/16</v>
          </cell>
          <cell r="L27">
            <v>14736</v>
          </cell>
          <cell r="M27" t="str">
            <v>PILEPICH BARBARA NOTAIO</v>
          </cell>
          <cell r="N27" t="str">
            <v>22</v>
          </cell>
          <cell r="O27">
            <v>150</v>
          </cell>
          <cell r="P27">
            <v>33</v>
          </cell>
          <cell r="Q27">
            <v>263</v>
          </cell>
        </row>
        <row r="28">
          <cell r="K28"/>
          <cell r="L28">
            <v>0</v>
          </cell>
          <cell r="M28"/>
          <cell r="N28" t="str">
            <v>ES15</v>
          </cell>
          <cell r="O28">
            <v>80</v>
          </cell>
          <cell r="P28">
            <v>0</v>
          </cell>
          <cell r="Q28">
            <v>0</v>
          </cell>
        </row>
        <row r="29">
          <cell r="K29" t="str">
            <v>Ft 579 14/06/16</v>
          </cell>
          <cell r="L29">
            <v>465</v>
          </cell>
          <cell r="M29" t="str">
            <v>STUDIO DOTT. COMM.  BOSTICCO G E BERZIA R</v>
          </cell>
          <cell r="N29" t="str">
            <v>22</v>
          </cell>
          <cell r="O29">
            <v>686.4</v>
          </cell>
          <cell r="P29">
            <v>151.01</v>
          </cell>
          <cell r="Q29">
            <v>1056.4100000000001</v>
          </cell>
        </row>
        <row r="30">
          <cell r="K30"/>
          <cell r="L30">
            <v>0</v>
          </cell>
          <cell r="M30"/>
          <cell r="N30" t="str">
            <v>ES15</v>
          </cell>
          <cell r="O30">
            <v>219</v>
          </cell>
          <cell r="P30">
            <v>0</v>
          </cell>
          <cell r="Q30">
            <v>0</v>
          </cell>
        </row>
        <row r="31">
          <cell r="K31" t="str">
            <v>Ft 580 14/06/16</v>
          </cell>
          <cell r="L31">
            <v>465</v>
          </cell>
          <cell r="M31" t="str">
            <v>STUDIO DOTT. COMM.  BOSTICCO G E BERZIA R</v>
          </cell>
          <cell r="N31" t="str">
            <v>22</v>
          </cell>
          <cell r="O31">
            <v>1516.32</v>
          </cell>
          <cell r="P31">
            <v>333.59</v>
          </cell>
          <cell r="Q31">
            <v>1849.91</v>
          </cell>
        </row>
        <row r="32">
          <cell r="K32" t="str">
            <v>Ft 63 14/06/16</v>
          </cell>
          <cell r="L32">
            <v>2759</v>
          </cell>
          <cell r="M32" t="str">
            <v>CALZOLARO CECCHI GATTO ROSSETT O</v>
          </cell>
          <cell r="N32" t="str">
            <v>22</v>
          </cell>
          <cell r="O32">
            <v>2661.1</v>
          </cell>
          <cell r="P32">
            <v>585.44000000000005</v>
          </cell>
          <cell r="Q32">
            <v>3246.54</v>
          </cell>
        </row>
        <row r="33">
          <cell r="K33" t="str">
            <v>Ft 204 14/06/16</v>
          </cell>
          <cell r="L33">
            <v>3938</v>
          </cell>
          <cell r="M33" t="str">
            <v>CORINO STEFANO</v>
          </cell>
          <cell r="N33" t="str">
            <v>22</v>
          </cell>
          <cell r="O33">
            <v>2800</v>
          </cell>
          <cell r="P33">
            <v>616</v>
          </cell>
          <cell r="Q33">
            <v>4098.6000000000004</v>
          </cell>
        </row>
        <row r="34">
          <cell r="K34"/>
          <cell r="L34">
            <v>0</v>
          </cell>
          <cell r="M34"/>
          <cell r="N34" t="str">
            <v>ES15</v>
          </cell>
          <cell r="O34">
            <v>682.6</v>
          </cell>
          <cell r="P34">
            <v>0</v>
          </cell>
          <cell r="Q34">
            <v>0</v>
          </cell>
        </row>
        <row r="35">
          <cell r="K35" t="str">
            <v>Ft 82 14/06/16</v>
          </cell>
          <cell r="L35">
            <v>10194</v>
          </cell>
          <cell r="M35" t="str">
            <v>STUDIO STRA DOTT.COMM.ASSOCIAT I</v>
          </cell>
          <cell r="N35" t="str">
            <v>22</v>
          </cell>
          <cell r="O35">
            <v>1083.3399999999999</v>
          </cell>
          <cell r="P35">
            <v>238.33</v>
          </cell>
          <cell r="Q35">
            <v>1321.67</v>
          </cell>
        </row>
        <row r="36">
          <cell r="K36" t="str">
            <v>Ft 16 16/06/16</v>
          </cell>
          <cell r="L36">
            <v>42290</v>
          </cell>
          <cell r="M36" t="str">
            <v>POLITECNICO DI TORINO AREA EDILIZIA E LOGISTICA</v>
          </cell>
          <cell r="N36" t="str">
            <v>22</v>
          </cell>
          <cell r="O36">
            <v>1997</v>
          </cell>
          <cell r="P36">
            <v>439.34</v>
          </cell>
          <cell r="Q36">
            <v>2436.34</v>
          </cell>
        </row>
        <row r="37">
          <cell r="K37" t="str">
            <v>Ft 1 23/06/16</v>
          </cell>
          <cell r="L37">
            <v>3010</v>
          </cell>
          <cell r="M37" t="str">
            <v>CARBONE MAURO</v>
          </cell>
          <cell r="N37" t="str">
            <v>22</v>
          </cell>
          <cell r="O37">
            <v>1040</v>
          </cell>
          <cell r="P37">
            <v>228.8</v>
          </cell>
          <cell r="Q37">
            <v>1268.8</v>
          </cell>
        </row>
        <row r="38">
          <cell r="K38" t="str">
            <v>Ft 6150 28/06/16</v>
          </cell>
          <cell r="L38">
            <v>9817</v>
          </cell>
          <cell r="M38" t="str">
            <v>SERVIZI ACA SRL</v>
          </cell>
          <cell r="N38" t="str">
            <v>22</v>
          </cell>
          <cell r="O38">
            <v>198</v>
          </cell>
          <cell r="P38">
            <v>43.56</v>
          </cell>
          <cell r="Q38">
            <v>248.2</v>
          </cell>
        </row>
        <row r="39">
          <cell r="K39"/>
          <cell r="L39">
            <v>0</v>
          </cell>
          <cell r="M39"/>
          <cell r="N39" t="str">
            <v>ES15</v>
          </cell>
          <cell r="O39">
            <v>6.64</v>
          </cell>
          <cell r="P39">
            <v>0</v>
          </cell>
          <cell r="Q39">
            <v>0</v>
          </cell>
        </row>
        <row r="40">
          <cell r="K40" t="str">
            <v>Ft 1 20/06/16</v>
          </cell>
          <cell r="L40">
            <v>58987</v>
          </cell>
          <cell r="M40" t="str">
            <v>SAVIO LORENZO</v>
          </cell>
          <cell r="N40" t="str">
            <v>ESCF</v>
          </cell>
          <cell r="O40">
            <v>600</v>
          </cell>
          <cell r="P40">
            <v>0</v>
          </cell>
          <cell r="Q40">
            <v>600</v>
          </cell>
        </row>
        <row r="41">
          <cell r="K41" t="str">
            <v>Ft 417 18/02/16</v>
          </cell>
          <cell r="L41">
            <v>58664</v>
          </cell>
          <cell r="M41" t="str">
            <v>SAMES SERVICE SAS</v>
          </cell>
          <cell r="N41" t="str">
            <v>22</v>
          </cell>
          <cell r="O41">
            <v>25</v>
          </cell>
          <cell r="P41">
            <v>5.5</v>
          </cell>
          <cell r="Q41">
            <v>30.5</v>
          </cell>
        </row>
        <row r="42">
          <cell r="K42" t="str">
            <v>Ft 617354  8/07/16</v>
          </cell>
          <cell r="L42">
            <v>10384</v>
          </cell>
          <cell r="M42" t="str">
            <v>TELECOM ITALIA SPA</v>
          </cell>
          <cell r="N42" t="str">
            <v>22</v>
          </cell>
          <cell r="O42">
            <v>83.23</v>
          </cell>
          <cell r="P42">
            <v>18.309999999999999</v>
          </cell>
          <cell r="Q42">
            <v>101.54</v>
          </cell>
        </row>
        <row r="43">
          <cell r="K43" t="str">
            <v>Ft 2662957 14/07/16</v>
          </cell>
          <cell r="L43">
            <v>10384</v>
          </cell>
          <cell r="M43" t="str">
            <v>TELECOM ITALIA SPA</v>
          </cell>
          <cell r="N43" t="str">
            <v>22</v>
          </cell>
          <cell r="O43">
            <v>43</v>
          </cell>
          <cell r="P43">
            <v>9.4600000000000009</v>
          </cell>
          <cell r="Q43">
            <v>52.46</v>
          </cell>
        </row>
        <row r="44">
          <cell r="K44" t="str">
            <v>Ft 4567 20/07/16</v>
          </cell>
          <cell r="L44">
            <v>13835</v>
          </cell>
          <cell r="M44" t="str">
            <v>INFORMATICA SYSTEM S.R.L.</v>
          </cell>
          <cell r="N44" t="str">
            <v>22</v>
          </cell>
          <cell r="O44">
            <v>22.5</v>
          </cell>
          <cell r="P44">
            <v>4.95</v>
          </cell>
          <cell r="Q44">
            <v>27.45</v>
          </cell>
        </row>
        <row r="45">
          <cell r="K45" t="str">
            <v>Ft 7400 28/07/16</v>
          </cell>
          <cell r="L45">
            <v>9817</v>
          </cell>
          <cell r="M45" t="str">
            <v>SERVIZI ACA SRL</v>
          </cell>
          <cell r="N45" t="str">
            <v>22</v>
          </cell>
          <cell r="O45">
            <v>129</v>
          </cell>
          <cell r="P45">
            <v>28.38</v>
          </cell>
          <cell r="Q45">
            <v>170.06</v>
          </cell>
        </row>
        <row r="46">
          <cell r="K46"/>
          <cell r="L46">
            <v>0</v>
          </cell>
          <cell r="M46"/>
          <cell r="N46" t="str">
            <v>ES15</v>
          </cell>
          <cell r="O46">
            <v>12.68</v>
          </cell>
          <cell r="P46">
            <v>0</v>
          </cell>
          <cell r="Q46">
            <v>0</v>
          </cell>
        </row>
        <row r="47">
          <cell r="K47" t="str">
            <v>Ft 481  5/08/16</v>
          </cell>
          <cell r="L47">
            <v>9817</v>
          </cell>
          <cell r="M47" t="str">
            <v>SERVIZI ACA SRL</v>
          </cell>
          <cell r="N47" t="str">
            <v>22</v>
          </cell>
          <cell r="O47">
            <v>1000</v>
          </cell>
          <cell r="P47">
            <v>220</v>
          </cell>
          <cell r="Q47">
            <v>1220</v>
          </cell>
        </row>
        <row r="48">
          <cell r="K48" t="str">
            <v>Ft 6272282 25/08/16</v>
          </cell>
          <cell r="L48">
            <v>29545</v>
          </cell>
          <cell r="M48" t="str">
            <v>INFOCERT SPA</v>
          </cell>
          <cell r="N48" t="str">
            <v>22</v>
          </cell>
          <cell r="O48">
            <v>25</v>
          </cell>
          <cell r="P48">
            <v>5.5</v>
          </cell>
          <cell r="Q48">
            <v>30.5</v>
          </cell>
        </row>
        <row r="49">
          <cell r="K49" t="str">
            <v>Ft 8476 29/08/16</v>
          </cell>
          <cell r="L49">
            <v>9817</v>
          </cell>
          <cell r="M49" t="str">
            <v>SERVIZI ACA SRL</v>
          </cell>
          <cell r="N49" t="str">
            <v>22</v>
          </cell>
          <cell r="O49">
            <v>141.5</v>
          </cell>
          <cell r="P49">
            <v>31.13</v>
          </cell>
          <cell r="Q49">
            <v>177.89</v>
          </cell>
        </row>
        <row r="50">
          <cell r="K50"/>
          <cell r="L50">
            <v>0</v>
          </cell>
          <cell r="M50"/>
          <cell r="N50" t="str">
            <v>ES15</v>
          </cell>
          <cell r="O50">
            <v>5.26</v>
          </cell>
          <cell r="P50">
            <v>0</v>
          </cell>
          <cell r="Q50">
            <v>0</v>
          </cell>
        </row>
        <row r="51">
          <cell r="K51" t="str">
            <v>Ft 805428  8/09/16</v>
          </cell>
          <cell r="L51">
            <v>10384</v>
          </cell>
          <cell r="M51" t="str">
            <v>TELECOM ITALIA SPA</v>
          </cell>
          <cell r="N51" t="str">
            <v>22</v>
          </cell>
          <cell r="O51">
            <v>82.62</v>
          </cell>
          <cell r="P51">
            <v>18.18</v>
          </cell>
          <cell r="Q51">
            <v>100.8</v>
          </cell>
        </row>
        <row r="52">
          <cell r="K52" t="str">
            <v>Ft 5935 14/09/16</v>
          </cell>
          <cell r="L52">
            <v>13835</v>
          </cell>
          <cell r="M52" t="str">
            <v>INFORMATICA SYSTEM S.R.L.</v>
          </cell>
          <cell r="N52" t="str">
            <v>22</v>
          </cell>
          <cell r="O52">
            <v>22.5</v>
          </cell>
          <cell r="P52">
            <v>4.95</v>
          </cell>
          <cell r="Q52">
            <v>27.45</v>
          </cell>
        </row>
        <row r="53">
          <cell r="K53" t="str">
            <v>Ft 3572462 14/09/16</v>
          </cell>
          <cell r="L53">
            <v>10384</v>
          </cell>
          <cell r="M53" t="str">
            <v>TELECOM ITALIA SPA</v>
          </cell>
          <cell r="N53" t="str">
            <v>22</v>
          </cell>
          <cell r="O53">
            <v>42</v>
          </cell>
          <cell r="P53">
            <v>9.24</v>
          </cell>
          <cell r="Q53">
            <v>51.24</v>
          </cell>
        </row>
        <row r="54">
          <cell r="K54" t="str">
            <v>Ft 9618 28/09/16</v>
          </cell>
          <cell r="L54">
            <v>9817</v>
          </cell>
          <cell r="M54" t="str">
            <v>SERVIZI ACA SRL</v>
          </cell>
          <cell r="N54" t="str">
            <v>22</v>
          </cell>
          <cell r="O54">
            <v>303</v>
          </cell>
          <cell r="P54">
            <v>66.66</v>
          </cell>
          <cell r="Q54">
            <v>374.92</v>
          </cell>
        </row>
        <row r="55">
          <cell r="K55"/>
          <cell r="L55">
            <v>0</v>
          </cell>
          <cell r="M55"/>
          <cell r="N55" t="str">
            <v>ES15</v>
          </cell>
          <cell r="O55">
            <v>5.26</v>
          </cell>
          <cell r="P55">
            <v>0</v>
          </cell>
          <cell r="Q55">
            <v>0</v>
          </cell>
        </row>
        <row r="56">
          <cell r="K56" t="str">
            <v>Ft 1050 11/10/16</v>
          </cell>
          <cell r="L56">
            <v>9914</v>
          </cell>
          <cell r="M56" t="str">
            <v>SISTEMI TRE SRL</v>
          </cell>
          <cell r="N56" t="str">
            <v>22</v>
          </cell>
          <cell r="O56">
            <v>28</v>
          </cell>
          <cell r="P56">
            <v>6.16</v>
          </cell>
          <cell r="Q56">
            <v>34.159999999999997</v>
          </cell>
        </row>
        <row r="57">
          <cell r="K57" t="str">
            <v>Ft 1 15/10/16</v>
          </cell>
          <cell r="L57">
            <v>51198</v>
          </cell>
          <cell r="M57" t="str">
            <v>COST SAS</v>
          </cell>
          <cell r="N57" t="str">
            <v>10</v>
          </cell>
          <cell r="O57">
            <v>700</v>
          </cell>
          <cell r="P57">
            <v>70</v>
          </cell>
          <cell r="Q57">
            <v>770</v>
          </cell>
        </row>
        <row r="58">
          <cell r="K58" t="str">
            <v>Ft 400 17/10/16</v>
          </cell>
          <cell r="L58">
            <v>60745</v>
          </cell>
          <cell r="M58" t="str">
            <v>AZ.AGR.TEMPO DI NOCCIOLE SSA</v>
          </cell>
          <cell r="N58" t="str">
            <v>10</v>
          </cell>
          <cell r="O58">
            <v>45.4</v>
          </cell>
          <cell r="P58">
            <v>4.54</v>
          </cell>
          <cell r="Q58">
            <v>49.94</v>
          </cell>
        </row>
        <row r="59">
          <cell r="K59" t="str">
            <v>Ft 12 24/10/16</v>
          </cell>
          <cell r="L59">
            <v>60746</v>
          </cell>
          <cell r="M59" t="str">
            <v>BELLINO OSVALDO</v>
          </cell>
          <cell r="N59" t="str">
            <v>22</v>
          </cell>
          <cell r="O59">
            <v>204</v>
          </cell>
          <cell r="P59">
            <v>44.88</v>
          </cell>
          <cell r="Q59">
            <v>248.88</v>
          </cell>
        </row>
        <row r="60">
          <cell r="K60" t="str">
            <v>Ft 7244 24/10/16</v>
          </cell>
          <cell r="L60">
            <v>13835</v>
          </cell>
          <cell r="M60" t="str">
            <v>INFORMATICA SYSTEM S.R.L.</v>
          </cell>
          <cell r="N60" t="str">
            <v>22</v>
          </cell>
          <cell r="O60">
            <v>22.5</v>
          </cell>
          <cell r="P60">
            <v>4.95</v>
          </cell>
          <cell r="Q60">
            <v>27.45</v>
          </cell>
        </row>
        <row r="61">
          <cell r="K61" t="str">
            <v>Ft 29 26/10/16</v>
          </cell>
          <cell r="L61">
            <v>392</v>
          </cell>
          <cell r="M61" t="str">
            <v>ARTUSIO DIEGO</v>
          </cell>
          <cell r="N61" t="str">
            <v>22</v>
          </cell>
          <cell r="O61">
            <v>3796</v>
          </cell>
          <cell r="P61">
            <v>835.12</v>
          </cell>
          <cell r="Q61">
            <v>4631.12</v>
          </cell>
        </row>
        <row r="62">
          <cell r="K62" t="str">
            <v>Ft 10690 26/10/16</v>
          </cell>
          <cell r="L62">
            <v>9817</v>
          </cell>
          <cell r="M62" t="str">
            <v>SERVIZI ACA SRL</v>
          </cell>
          <cell r="N62" t="str">
            <v>22</v>
          </cell>
          <cell r="O62">
            <v>129</v>
          </cell>
          <cell r="P62">
            <v>28.38</v>
          </cell>
          <cell r="Q62">
            <v>162.72999999999999</v>
          </cell>
        </row>
        <row r="63">
          <cell r="K63"/>
          <cell r="L63">
            <v>0</v>
          </cell>
          <cell r="M63"/>
          <cell r="N63" t="str">
            <v>ES15</v>
          </cell>
          <cell r="O63">
            <v>5.35</v>
          </cell>
          <cell r="P63">
            <v>0</v>
          </cell>
          <cell r="Q63">
            <v>0</v>
          </cell>
        </row>
        <row r="64">
          <cell r="K64" t="str">
            <v>Ft 619 31/10/16</v>
          </cell>
          <cell r="L64">
            <v>5630</v>
          </cell>
          <cell r="M64" t="str">
            <v>AZIENDA AGRICOLA GERMANO ETTOR E DI GERMANO SERGIO</v>
          </cell>
          <cell r="N64" t="str">
            <v>22</v>
          </cell>
          <cell r="O64">
            <v>132</v>
          </cell>
          <cell r="P64">
            <v>29.04</v>
          </cell>
          <cell r="Q64">
            <v>161.04</v>
          </cell>
        </row>
        <row r="65">
          <cell r="K65" t="str">
            <v>Ft 264 31/10/16</v>
          </cell>
          <cell r="L65">
            <v>60747</v>
          </cell>
          <cell r="M65" t="str">
            <v>AZ.AGR.ABATE DI GIORDANO CARLO</v>
          </cell>
          <cell r="N65" t="str">
            <v>04</v>
          </cell>
          <cell r="O65">
            <v>23.75</v>
          </cell>
          <cell r="P65">
            <v>0.95</v>
          </cell>
          <cell r="Q65">
            <v>24.7</v>
          </cell>
        </row>
        <row r="66">
          <cell r="K66" t="str">
            <v>Ft 989632  9/11/16</v>
          </cell>
          <cell r="L66">
            <v>10384</v>
          </cell>
          <cell r="M66" t="str">
            <v>TELECOM ITALIA SPA</v>
          </cell>
          <cell r="N66" t="str">
            <v>22</v>
          </cell>
          <cell r="O66">
            <v>82.62</v>
          </cell>
          <cell r="P66">
            <v>18.18</v>
          </cell>
          <cell r="Q66">
            <v>100.8</v>
          </cell>
        </row>
        <row r="67">
          <cell r="K67" t="str">
            <v>Ft 4307800 15/11/16</v>
          </cell>
          <cell r="L67">
            <v>10384</v>
          </cell>
          <cell r="M67" t="str">
            <v>TELECOM ITALIA SPA</v>
          </cell>
          <cell r="N67" t="str">
            <v>22</v>
          </cell>
          <cell r="O67">
            <v>42.03</v>
          </cell>
          <cell r="P67">
            <v>9.25</v>
          </cell>
          <cell r="Q67">
            <v>51.28</v>
          </cell>
        </row>
        <row r="68">
          <cell r="K68" t="str">
            <v>Ft 119 21/11/16</v>
          </cell>
          <cell r="L68">
            <v>45367</v>
          </cell>
          <cell r="M68" t="str">
            <v>SEA COOP</v>
          </cell>
          <cell r="N68" t="str">
            <v>22</v>
          </cell>
          <cell r="O68">
            <v>1000</v>
          </cell>
          <cell r="P68">
            <v>220</v>
          </cell>
          <cell r="Q68">
            <v>1220</v>
          </cell>
        </row>
        <row r="69">
          <cell r="K69" t="str">
            <v>Ft 11772 28/11/16</v>
          </cell>
          <cell r="L69">
            <v>9817</v>
          </cell>
          <cell r="M69" t="str">
            <v>SERVIZI ACA SRL</v>
          </cell>
          <cell r="N69" t="str">
            <v>22</v>
          </cell>
          <cell r="O69">
            <v>194</v>
          </cell>
          <cell r="P69">
            <v>42.68</v>
          </cell>
          <cell r="Q69">
            <v>241.94</v>
          </cell>
        </row>
        <row r="70">
          <cell r="K70"/>
          <cell r="L70">
            <v>0</v>
          </cell>
          <cell r="M70"/>
          <cell r="N70" t="str">
            <v>ES15</v>
          </cell>
          <cell r="O70">
            <v>5.26</v>
          </cell>
          <cell r="P70">
            <v>0</v>
          </cell>
          <cell r="Q70">
            <v>0</v>
          </cell>
        </row>
        <row r="71">
          <cell r="K71" t="str">
            <v>Ft 10688 13/12/16</v>
          </cell>
          <cell r="L71">
            <v>1204</v>
          </cell>
          <cell r="M71" t="str">
            <v>ASCOM SERVIZI SRL</v>
          </cell>
          <cell r="N71" t="str">
            <v>22</v>
          </cell>
          <cell r="O71">
            <v>300</v>
          </cell>
          <cell r="P71">
            <v>66</v>
          </cell>
          <cell r="Q71">
            <v>366</v>
          </cell>
        </row>
        <row r="72">
          <cell r="K72" t="str">
            <v>Ft 160 16/12/16</v>
          </cell>
          <cell r="L72">
            <v>45328</v>
          </cell>
          <cell r="M72" t="str">
            <v>STUDIO LEGALE PONZIO ROBERTO</v>
          </cell>
          <cell r="N72" t="str">
            <v>22</v>
          </cell>
          <cell r="O72">
            <v>1196</v>
          </cell>
          <cell r="P72">
            <v>263.12</v>
          </cell>
          <cell r="Q72">
            <v>1459.12</v>
          </cell>
        </row>
        <row r="73">
          <cell r="K73" t="str">
            <v>Ft 273 24/11/16</v>
          </cell>
          <cell r="L73">
            <v>11833</v>
          </cell>
          <cell r="M73" t="str">
            <v>ALBERGO RIST. ALTE LANGHE SNC</v>
          </cell>
          <cell r="N73" t="str">
            <v>10</v>
          </cell>
          <cell r="O73">
            <v>200</v>
          </cell>
          <cell r="P73">
            <v>20</v>
          </cell>
          <cell r="Q73">
            <v>220</v>
          </cell>
        </row>
        <row r="74">
          <cell r="K74" t="str">
            <v>Ft 12882 29/12/16</v>
          </cell>
          <cell r="L74">
            <v>9817</v>
          </cell>
          <cell r="M74" t="str">
            <v>SERVIZI ACA SRL</v>
          </cell>
          <cell r="N74" t="str">
            <v>22</v>
          </cell>
          <cell r="O74">
            <v>129</v>
          </cell>
          <cell r="P74">
            <v>28.38</v>
          </cell>
          <cell r="Q74">
            <v>162.82</v>
          </cell>
        </row>
        <row r="75">
          <cell r="K75"/>
          <cell r="L75">
            <v>0</v>
          </cell>
          <cell r="M75"/>
          <cell r="N75" t="str">
            <v>ES15</v>
          </cell>
          <cell r="O75">
            <v>5.44</v>
          </cell>
          <cell r="P75">
            <v>0</v>
          </cell>
          <cell r="Q75">
            <v>0</v>
          </cell>
        </row>
        <row r="76">
          <cell r="K76" t="str">
            <v>Ft 8815 30/12/16</v>
          </cell>
          <cell r="L76">
            <v>13835</v>
          </cell>
          <cell r="M76" t="str">
            <v>INFORMATICA SYSTEM S.R.L.</v>
          </cell>
          <cell r="N76" t="str">
            <v>22</v>
          </cell>
          <cell r="O76">
            <v>225</v>
          </cell>
          <cell r="P76">
            <v>49.5</v>
          </cell>
          <cell r="Q76">
            <v>274.5</v>
          </cell>
        </row>
        <row r="77">
          <cell r="K77" t="str">
            <v>Ft 8883 31/12/16</v>
          </cell>
          <cell r="L77">
            <v>13835</v>
          </cell>
          <cell r="M77" t="str">
            <v>INFORMATICA SYSTEM S.R.L.</v>
          </cell>
          <cell r="N77" t="str">
            <v>22</v>
          </cell>
          <cell r="O77">
            <v>112.5</v>
          </cell>
          <cell r="P77">
            <v>24.75</v>
          </cell>
          <cell r="Q77">
            <v>137.25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H67" sqref="H67:J67"/>
    </sheetView>
  </sheetViews>
  <sheetFormatPr defaultColWidth="9.140625" defaultRowHeight="12.75" x14ac:dyDescent="0.2"/>
  <cols>
    <col min="1" max="1" width="5.140625" customWidth="1"/>
    <col min="2" max="2" width="28.5703125" customWidth="1"/>
    <col min="3" max="3" width="11.7109375" customWidth="1"/>
    <col min="4" max="4" width="11.28515625" customWidth="1"/>
    <col min="5" max="5" width="20.7109375" customWidth="1"/>
    <col min="6" max="6" width="39.7109375" style="5" customWidth="1"/>
    <col min="7" max="7" width="11" style="3" customWidth="1"/>
    <col min="8" max="10" width="10.7109375" customWidth="1"/>
    <col min="11" max="11" width="10.7109375" style="4" customWidth="1"/>
    <col min="12" max="12" width="13.28515625" style="4" customWidth="1"/>
  </cols>
  <sheetData>
    <row r="1" spans="1:12" s="7" customFormat="1" ht="31.5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9" t="s">
        <v>100</v>
      </c>
      <c r="H1" s="6" t="s">
        <v>101</v>
      </c>
      <c r="I1" s="6" t="s">
        <v>102</v>
      </c>
      <c r="J1" s="6" t="s">
        <v>103</v>
      </c>
      <c r="K1" s="10" t="s">
        <v>104</v>
      </c>
      <c r="L1" s="10"/>
    </row>
    <row r="2" spans="1:12" x14ac:dyDescent="0.2">
      <c r="A2" s="1">
        <v>268</v>
      </c>
      <c r="B2" s="2" t="s">
        <v>6</v>
      </c>
      <c r="C2" s="3">
        <v>42381</v>
      </c>
      <c r="D2" s="2" t="s">
        <v>7</v>
      </c>
      <c r="E2" s="2" t="s">
        <v>8</v>
      </c>
      <c r="F2" s="8" t="s">
        <v>9</v>
      </c>
      <c r="G2" s="3">
        <v>42381</v>
      </c>
      <c r="H2" s="3">
        <v>42415</v>
      </c>
      <c r="I2" s="3">
        <v>42415</v>
      </c>
      <c r="J2" s="4">
        <f>NETWORKDAYS.INTL(H2,I2)</f>
        <v>1</v>
      </c>
      <c r="K2" s="4">
        <f>VLOOKUP(E2:E62,[1]Foglio1!$K$1:$Q$101,7,FALSE)</f>
        <v>99</v>
      </c>
      <c r="L2" s="4">
        <f>(K2*J2)</f>
        <v>99</v>
      </c>
    </row>
    <row r="3" spans="1:12" x14ac:dyDescent="0.2">
      <c r="A3" s="1">
        <v>268</v>
      </c>
      <c r="B3" s="2" t="s">
        <v>6</v>
      </c>
      <c r="C3" s="3">
        <v>42387</v>
      </c>
      <c r="D3" s="2" t="s">
        <v>7</v>
      </c>
      <c r="E3" s="2" t="s">
        <v>10</v>
      </c>
      <c r="F3" s="8" t="s">
        <v>9</v>
      </c>
      <c r="G3" s="3">
        <v>42387</v>
      </c>
      <c r="H3" s="3">
        <v>42422</v>
      </c>
      <c r="I3" s="3">
        <v>42422</v>
      </c>
      <c r="J3" s="4">
        <f t="shared" ref="J3:J7" si="0">NETWORKDAYS.INTL(H3,I3)</f>
        <v>1</v>
      </c>
      <c r="K3" s="4">
        <f>VLOOKUP(E3:E63,[1]Foglio1!$K$1:$Q$101,7,FALSE)</f>
        <v>48.63</v>
      </c>
      <c r="L3" s="4">
        <f t="shared" ref="L3:L52" si="1">(K3*J3)</f>
        <v>48.63</v>
      </c>
    </row>
    <row r="4" spans="1:12" x14ac:dyDescent="0.2">
      <c r="A4" s="1">
        <v>268</v>
      </c>
      <c r="B4" s="2" t="s">
        <v>6</v>
      </c>
      <c r="C4" s="3">
        <v>42396</v>
      </c>
      <c r="D4" s="2" t="s">
        <v>7</v>
      </c>
      <c r="E4" s="2" t="s">
        <v>11</v>
      </c>
      <c r="F4" s="8" t="s">
        <v>12</v>
      </c>
      <c r="G4" s="3">
        <v>42396</v>
      </c>
      <c r="H4" s="3">
        <v>42427</v>
      </c>
      <c r="I4" s="3">
        <v>42427</v>
      </c>
      <c r="J4" s="4">
        <f t="shared" si="0"/>
        <v>0</v>
      </c>
      <c r="K4" s="4">
        <f>VLOOKUP(E4:E64,[1]Foglio1!$K$1:$Q$101,7,FALSE)</f>
        <v>192.76</v>
      </c>
      <c r="L4" s="4">
        <f t="shared" si="1"/>
        <v>0</v>
      </c>
    </row>
    <row r="5" spans="1:12" x14ac:dyDescent="0.2">
      <c r="A5" s="1">
        <v>268</v>
      </c>
      <c r="B5" s="2" t="s">
        <v>6</v>
      </c>
      <c r="C5" s="3">
        <v>42399</v>
      </c>
      <c r="D5" s="2" t="s">
        <v>7</v>
      </c>
      <c r="E5" s="2" t="s">
        <v>13</v>
      </c>
      <c r="F5" s="8" t="s">
        <v>14</v>
      </c>
      <c r="G5" s="3">
        <v>42399</v>
      </c>
      <c r="H5" s="3">
        <v>42429</v>
      </c>
      <c r="I5" s="3">
        <v>42436</v>
      </c>
      <c r="J5" s="4">
        <f t="shared" si="0"/>
        <v>6</v>
      </c>
      <c r="K5" s="4">
        <f>VLOOKUP(E5:E65,[1]Foglio1!$K$1:$Q$101,7,FALSE)</f>
        <v>215.94</v>
      </c>
      <c r="L5" s="4">
        <f t="shared" si="1"/>
        <v>1295.6399999999999</v>
      </c>
    </row>
    <row r="6" spans="1:12" x14ac:dyDescent="0.2">
      <c r="A6" s="1">
        <v>268</v>
      </c>
      <c r="B6" s="2" t="s">
        <v>6</v>
      </c>
      <c r="C6" s="3">
        <v>42428</v>
      </c>
      <c r="D6" s="2" t="s">
        <v>7</v>
      </c>
      <c r="E6" s="2" t="s">
        <v>15</v>
      </c>
      <c r="F6" s="8" t="s">
        <v>16</v>
      </c>
      <c r="G6" s="3">
        <v>42425</v>
      </c>
      <c r="H6" s="3">
        <v>42429</v>
      </c>
      <c r="I6" s="3">
        <v>42529</v>
      </c>
      <c r="J6" s="4">
        <f t="shared" si="0"/>
        <v>73</v>
      </c>
      <c r="K6" s="4">
        <f>VLOOKUP(E6:E66,[1]Foglio1!$K$1:$Q$101,7,FALSE)</f>
        <v>162</v>
      </c>
      <c r="L6" s="4">
        <f t="shared" si="1"/>
        <v>11826</v>
      </c>
    </row>
    <row r="7" spans="1:12" ht="25.5" x14ac:dyDescent="0.2">
      <c r="A7" s="1">
        <v>268</v>
      </c>
      <c r="B7" s="2" t="s">
        <v>6</v>
      </c>
      <c r="C7" s="3">
        <v>42460</v>
      </c>
      <c r="D7" s="2" t="s">
        <v>7</v>
      </c>
      <c r="E7" s="2" t="s">
        <v>17</v>
      </c>
      <c r="F7" s="8" t="s">
        <v>18</v>
      </c>
      <c r="G7" s="3">
        <v>42437</v>
      </c>
      <c r="H7" s="3">
        <v>42436</v>
      </c>
      <c r="I7" s="3">
        <v>42436</v>
      </c>
      <c r="J7" s="4">
        <f t="shared" si="0"/>
        <v>1</v>
      </c>
      <c r="K7" s="4">
        <f>VLOOKUP(E7:E68,[1]Foglio1!$K$1:$Q$101,7,FALSE)</f>
        <v>320.25</v>
      </c>
      <c r="L7" s="4">
        <f t="shared" si="1"/>
        <v>320.25</v>
      </c>
    </row>
    <row r="8" spans="1:12" x14ac:dyDescent="0.2">
      <c r="A8" s="1">
        <v>268</v>
      </c>
      <c r="B8" s="2" t="s">
        <v>6</v>
      </c>
      <c r="C8" s="3">
        <v>42460</v>
      </c>
      <c r="D8" s="2" t="s">
        <v>7</v>
      </c>
      <c r="E8" s="2" t="s">
        <v>19</v>
      </c>
      <c r="F8" s="8" t="s">
        <v>9</v>
      </c>
      <c r="G8" s="3">
        <v>42437</v>
      </c>
      <c r="H8" s="3">
        <v>42473</v>
      </c>
      <c r="I8" s="3">
        <v>42473</v>
      </c>
      <c r="J8" s="4">
        <f t="shared" ref="J3:J52" si="2">NETWORKDAYS.INTL(H8,I8)</f>
        <v>1</v>
      </c>
      <c r="K8" s="4">
        <f>VLOOKUP(E8:E69,[1]Foglio1!$K$1:$Q$101,7,FALSE)</f>
        <v>100.8</v>
      </c>
      <c r="L8" s="4">
        <f t="shared" si="1"/>
        <v>100.8</v>
      </c>
    </row>
    <row r="9" spans="1:12" x14ac:dyDescent="0.2">
      <c r="A9" s="1">
        <v>268</v>
      </c>
      <c r="B9" s="2" t="s">
        <v>6</v>
      </c>
      <c r="C9" s="3">
        <v>42460</v>
      </c>
      <c r="D9" s="2" t="s">
        <v>7</v>
      </c>
      <c r="E9" s="2" t="s">
        <v>20</v>
      </c>
      <c r="F9" s="8" t="s">
        <v>9</v>
      </c>
      <c r="G9" s="3">
        <v>42443</v>
      </c>
      <c r="H9" s="3">
        <v>42480</v>
      </c>
      <c r="I9" s="3">
        <v>42480</v>
      </c>
      <c r="J9" s="4">
        <f t="shared" si="2"/>
        <v>1</v>
      </c>
      <c r="K9" s="4">
        <f>VLOOKUP(E9:E70,[1]Foglio1!$K$1:$Q$101,7,FALSE)</f>
        <v>51.81</v>
      </c>
      <c r="L9" s="4">
        <f t="shared" si="1"/>
        <v>51.81</v>
      </c>
    </row>
    <row r="10" spans="1:12" x14ac:dyDescent="0.2">
      <c r="A10" s="1">
        <v>268</v>
      </c>
      <c r="B10" s="2" t="s">
        <v>6</v>
      </c>
      <c r="C10" s="3">
        <v>42460</v>
      </c>
      <c r="D10" s="2" t="s">
        <v>7</v>
      </c>
      <c r="E10" s="2" t="s">
        <v>21</v>
      </c>
      <c r="F10" s="8" t="s">
        <v>12</v>
      </c>
      <c r="G10" s="3">
        <v>42453</v>
      </c>
      <c r="H10" s="3">
        <v>42484</v>
      </c>
      <c r="I10" s="3">
        <v>42484</v>
      </c>
      <c r="J10" s="4">
        <f t="shared" si="2"/>
        <v>0</v>
      </c>
      <c r="K10" s="4">
        <f>VLOOKUP(E10:E71,[1]Foglio1!$K$1:$Q$101,7,FALSE)</f>
        <v>671.46</v>
      </c>
      <c r="L10" s="4">
        <f t="shared" si="1"/>
        <v>0</v>
      </c>
    </row>
    <row r="11" spans="1:12" x14ac:dyDescent="0.2">
      <c r="A11" s="1">
        <v>268</v>
      </c>
      <c r="B11" s="2" t="s">
        <v>6</v>
      </c>
      <c r="C11" s="3">
        <v>42490</v>
      </c>
      <c r="D11" s="2" t="s">
        <v>22</v>
      </c>
      <c r="E11" s="2" t="s">
        <v>23</v>
      </c>
      <c r="F11" s="8" t="s">
        <v>24</v>
      </c>
      <c r="G11" s="3">
        <v>42486</v>
      </c>
      <c r="H11" s="3">
        <v>42547</v>
      </c>
      <c r="I11" s="3">
        <v>42529</v>
      </c>
      <c r="J11" s="4">
        <f t="shared" si="2"/>
        <v>-13</v>
      </c>
      <c r="K11" s="4">
        <f>VLOOKUP(E11:E73,[1]Foglio1!$K$1:$Q$101,7,FALSE)</f>
        <v>750</v>
      </c>
      <c r="L11" s="4">
        <f t="shared" si="1"/>
        <v>-9750</v>
      </c>
    </row>
    <row r="12" spans="1:12" x14ac:dyDescent="0.2">
      <c r="A12" s="1">
        <v>268</v>
      </c>
      <c r="B12" s="2" t="s">
        <v>6</v>
      </c>
      <c r="C12" s="3">
        <v>42490</v>
      </c>
      <c r="D12" s="2" t="s">
        <v>22</v>
      </c>
      <c r="E12" s="2" t="s">
        <v>25</v>
      </c>
      <c r="F12" s="8" t="s">
        <v>12</v>
      </c>
      <c r="G12" s="3">
        <v>42488</v>
      </c>
      <c r="H12" s="3">
        <v>42518</v>
      </c>
      <c r="I12" s="3">
        <v>42518</v>
      </c>
      <c r="J12" s="4">
        <f t="shared" si="2"/>
        <v>0</v>
      </c>
      <c r="K12" s="4">
        <f>VLOOKUP(E12:E74,[1]Foglio1!$K$1:$Q$101,7,FALSE)</f>
        <v>272.56</v>
      </c>
      <c r="L12" s="4">
        <f t="shared" si="1"/>
        <v>0</v>
      </c>
    </row>
    <row r="13" spans="1:12" x14ac:dyDescent="0.2">
      <c r="A13" s="1">
        <v>268</v>
      </c>
      <c r="B13" s="2" t="s">
        <v>6</v>
      </c>
      <c r="C13" s="3">
        <v>42490</v>
      </c>
      <c r="D13" s="2" t="s">
        <v>22</v>
      </c>
      <c r="E13" s="2" t="s">
        <v>26</v>
      </c>
      <c r="F13" s="8" t="s">
        <v>27</v>
      </c>
      <c r="G13" s="3">
        <v>42247</v>
      </c>
      <c r="H13" s="3">
        <v>42308</v>
      </c>
      <c r="I13" s="3">
        <v>42669</v>
      </c>
      <c r="J13" s="4">
        <f t="shared" si="2"/>
        <v>258</v>
      </c>
      <c r="K13" s="4">
        <f>VLOOKUP(E13:E76,[1]Foglio1!$K$1:$Q$101,7,FALSE)</f>
        <v>15.25</v>
      </c>
      <c r="L13" s="4">
        <f t="shared" si="1"/>
        <v>3934.5</v>
      </c>
    </row>
    <row r="14" spans="1:12" x14ac:dyDescent="0.2">
      <c r="A14" s="1">
        <v>268</v>
      </c>
      <c r="B14" s="2" t="s">
        <v>6</v>
      </c>
      <c r="C14" s="3">
        <v>42505</v>
      </c>
      <c r="D14" s="2" t="s">
        <v>22</v>
      </c>
      <c r="E14" s="2" t="s">
        <v>28</v>
      </c>
      <c r="F14" s="8" t="s">
        <v>29</v>
      </c>
      <c r="G14" s="3">
        <v>42495</v>
      </c>
      <c r="H14" s="3">
        <v>42556</v>
      </c>
      <c r="I14" s="3">
        <v>42494</v>
      </c>
      <c r="J14" s="4">
        <f t="shared" si="2"/>
        <v>-45</v>
      </c>
      <c r="K14" s="4">
        <f>VLOOKUP(E14:E77,[1]Foglio1!$K$1:$Q$101,7,FALSE)</f>
        <v>170.8</v>
      </c>
      <c r="L14" s="4">
        <f t="shared" si="1"/>
        <v>-7686.0000000000009</v>
      </c>
    </row>
    <row r="15" spans="1:12" x14ac:dyDescent="0.2">
      <c r="A15" s="1">
        <v>268</v>
      </c>
      <c r="B15" s="2" t="s">
        <v>6</v>
      </c>
      <c r="C15" s="3">
        <v>42505</v>
      </c>
      <c r="D15" s="2" t="s">
        <v>22</v>
      </c>
      <c r="E15" s="2" t="s">
        <v>30</v>
      </c>
      <c r="F15" s="8" t="s">
        <v>9</v>
      </c>
      <c r="G15" s="3">
        <v>42499</v>
      </c>
      <c r="H15" s="3">
        <v>42534</v>
      </c>
      <c r="I15" s="3">
        <v>42534</v>
      </c>
      <c r="J15" s="4">
        <f t="shared" si="2"/>
        <v>1</v>
      </c>
      <c r="K15" s="4">
        <f>VLOOKUP(E15:E78,[1]Foglio1!$K$1:$Q$101,7,FALSE)</f>
        <v>106.9</v>
      </c>
      <c r="L15" s="4">
        <f t="shared" si="1"/>
        <v>106.9</v>
      </c>
    </row>
    <row r="16" spans="1:12" x14ac:dyDescent="0.2">
      <c r="A16" s="1">
        <v>268</v>
      </c>
      <c r="B16" s="2" t="s">
        <v>6</v>
      </c>
      <c r="C16" s="3">
        <v>42505</v>
      </c>
      <c r="D16" s="2" t="s">
        <v>22</v>
      </c>
      <c r="E16" s="2" t="s">
        <v>31</v>
      </c>
      <c r="F16" s="8" t="s">
        <v>9</v>
      </c>
      <c r="G16" s="3">
        <v>42503</v>
      </c>
      <c r="H16" s="3">
        <v>42541</v>
      </c>
      <c r="I16" s="3">
        <v>42541</v>
      </c>
      <c r="J16" s="4">
        <f t="shared" si="2"/>
        <v>1</v>
      </c>
      <c r="K16" s="4">
        <f>VLOOKUP(E16:E79,[1]Foglio1!$K$1:$Q$101,7,FALSE)</f>
        <v>50.02</v>
      </c>
      <c r="L16" s="4">
        <f t="shared" si="1"/>
        <v>50.02</v>
      </c>
    </row>
    <row r="17" spans="1:12" x14ac:dyDescent="0.2">
      <c r="A17" s="1">
        <v>268</v>
      </c>
      <c r="B17" s="2" t="s">
        <v>6</v>
      </c>
      <c r="C17" s="3">
        <v>42521</v>
      </c>
      <c r="D17" s="2" t="s">
        <v>22</v>
      </c>
      <c r="E17" s="2" t="s">
        <v>32</v>
      </c>
      <c r="F17" s="8" t="s">
        <v>12</v>
      </c>
      <c r="G17" s="3">
        <v>42515</v>
      </c>
      <c r="H17" s="3">
        <v>42546</v>
      </c>
      <c r="I17" s="3">
        <v>42546</v>
      </c>
      <c r="J17" s="4">
        <f t="shared" si="2"/>
        <v>0</v>
      </c>
      <c r="K17" s="4">
        <f>VLOOKUP(E17:E81,[1]Foglio1!$K$1:$Q$101,7,FALSE)</f>
        <v>358.36</v>
      </c>
      <c r="L17" s="4">
        <f t="shared" si="1"/>
        <v>0</v>
      </c>
    </row>
    <row r="18" spans="1:12" x14ac:dyDescent="0.2">
      <c r="A18" s="1">
        <v>268</v>
      </c>
      <c r="B18" s="2" t="s">
        <v>6</v>
      </c>
      <c r="C18" s="3">
        <v>42536</v>
      </c>
      <c r="D18" s="2" t="s">
        <v>22</v>
      </c>
      <c r="E18" s="2" t="s">
        <v>33</v>
      </c>
      <c r="F18" s="8" t="s">
        <v>34</v>
      </c>
      <c r="G18" s="3">
        <v>42524</v>
      </c>
      <c r="H18" s="3">
        <v>42554</v>
      </c>
      <c r="I18" s="3">
        <v>42529</v>
      </c>
      <c r="J18" s="4">
        <f t="shared" si="2"/>
        <v>-18</v>
      </c>
      <c r="K18" s="4">
        <f>VLOOKUP(E18:E84,[1]Foglio1!$K$1:$Q$101,7,FALSE)</f>
        <v>4636</v>
      </c>
      <c r="L18" s="4">
        <f t="shared" si="1"/>
        <v>-83448</v>
      </c>
    </row>
    <row r="19" spans="1:12" x14ac:dyDescent="0.2">
      <c r="A19" s="1">
        <v>268</v>
      </c>
      <c r="B19" s="2" t="s">
        <v>6</v>
      </c>
      <c r="C19" s="3">
        <v>42536</v>
      </c>
      <c r="D19" s="2" t="s">
        <v>22</v>
      </c>
      <c r="E19" s="2" t="s">
        <v>35</v>
      </c>
      <c r="F19" s="8" t="s">
        <v>36</v>
      </c>
      <c r="G19" s="3">
        <v>42524</v>
      </c>
      <c r="H19" s="3">
        <v>42585</v>
      </c>
      <c r="I19" s="3">
        <v>42529</v>
      </c>
      <c r="J19" s="4">
        <f t="shared" si="2"/>
        <v>-41</v>
      </c>
      <c r="K19" s="4">
        <f>VLOOKUP(E19:E85,[1]Foglio1!$K$1:$Q$101,7,FALSE)</f>
        <v>6295.2</v>
      </c>
      <c r="L19" s="4">
        <f>(K19*J19)</f>
        <v>-258103.19999999998</v>
      </c>
    </row>
    <row r="20" spans="1:12" x14ac:dyDescent="0.2">
      <c r="A20" s="1">
        <v>268</v>
      </c>
      <c r="B20" s="2" t="s">
        <v>6</v>
      </c>
      <c r="C20" s="3">
        <v>42536</v>
      </c>
      <c r="D20" s="2" t="s">
        <v>22</v>
      </c>
      <c r="E20" s="2" t="s">
        <v>37</v>
      </c>
      <c r="F20" s="8" t="s">
        <v>14</v>
      </c>
      <c r="G20" s="3">
        <v>42529</v>
      </c>
      <c r="H20" s="3">
        <v>42559</v>
      </c>
      <c r="I20" s="3">
        <v>42544</v>
      </c>
      <c r="J20" s="4">
        <f t="shared" si="2"/>
        <v>-12</v>
      </c>
      <c r="K20" s="4">
        <f>VLOOKUP(E20:E86,[1]Foglio1!$K$1:$Q$101,7,FALSE)</f>
        <v>27.45</v>
      </c>
      <c r="L20" s="4">
        <f t="shared" si="1"/>
        <v>-329.4</v>
      </c>
    </row>
    <row r="21" spans="1:12" x14ac:dyDescent="0.2">
      <c r="A21" s="1">
        <v>268</v>
      </c>
      <c r="B21" s="2" t="s">
        <v>6</v>
      </c>
      <c r="C21" s="3">
        <v>42536</v>
      </c>
      <c r="D21" s="2" t="s">
        <v>22</v>
      </c>
      <c r="E21" s="2" t="s">
        <v>38</v>
      </c>
      <c r="F21" s="8" t="s">
        <v>39</v>
      </c>
      <c r="G21" s="3">
        <v>42531</v>
      </c>
      <c r="H21" s="3">
        <v>42531</v>
      </c>
      <c r="I21" s="3">
        <v>42531</v>
      </c>
      <c r="J21" s="4">
        <f t="shared" si="2"/>
        <v>1</v>
      </c>
      <c r="K21" s="4">
        <f>VLOOKUP(E21:E87,[1]Foglio1!$K$1:$Q$101,7,FALSE)</f>
        <v>263</v>
      </c>
      <c r="L21" s="4">
        <f t="shared" si="1"/>
        <v>263</v>
      </c>
    </row>
    <row r="22" spans="1:12" ht="25.5" x14ac:dyDescent="0.2">
      <c r="A22" s="1">
        <v>268</v>
      </c>
      <c r="B22" s="2" t="s">
        <v>6</v>
      </c>
      <c r="C22" s="3">
        <v>42536</v>
      </c>
      <c r="D22" s="2" t="s">
        <v>22</v>
      </c>
      <c r="E22" s="2" t="s">
        <v>40</v>
      </c>
      <c r="F22" s="8" t="s">
        <v>41</v>
      </c>
      <c r="G22" s="3">
        <v>42535</v>
      </c>
      <c r="H22" s="3">
        <v>42535</v>
      </c>
      <c r="I22" s="3">
        <v>42534</v>
      </c>
      <c r="J22" s="4">
        <f t="shared" si="2"/>
        <v>-2</v>
      </c>
      <c r="K22" s="4">
        <f>VLOOKUP(E22:E89,[1]Foglio1!$K$1:$Q$101,7,FALSE)</f>
        <v>1056.4100000000001</v>
      </c>
      <c r="L22" s="4">
        <f t="shared" si="1"/>
        <v>-2112.8200000000002</v>
      </c>
    </row>
    <row r="23" spans="1:12" ht="25.5" x14ac:dyDescent="0.2">
      <c r="A23" s="1">
        <v>268</v>
      </c>
      <c r="B23" s="2" t="s">
        <v>6</v>
      </c>
      <c r="C23" s="3">
        <v>42536</v>
      </c>
      <c r="D23" s="2" t="s">
        <v>22</v>
      </c>
      <c r="E23" s="2" t="s">
        <v>42</v>
      </c>
      <c r="F23" s="8" t="s">
        <v>41</v>
      </c>
      <c r="G23" s="3">
        <v>42535</v>
      </c>
      <c r="H23" s="3">
        <v>42535</v>
      </c>
      <c r="I23" s="3">
        <v>42534</v>
      </c>
      <c r="J23" s="4">
        <f t="shared" si="2"/>
        <v>-2</v>
      </c>
      <c r="K23" s="4">
        <f>VLOOKUP(E23:E91,[1]Foglio1!$K$1:$Q$101,7,FALSE)</f>
        <v>1849.91</v>
      </c>
      <c r="L23" s="4">
        <f t="shared" si="1"/>
        <v>-3699.82</v>
      </c>
    </row>
    <row r="24" spans="1:12" x14ac:dyDescent="0.2">
      <c r="A24" s="1">
        <v>268</v>
      </c>
      <c r="B24" s="2" t="s">
        <v>6</v>
      </c>
      <c r="C24" s="3">
        <v>42536</v>
      </c>
      <c r="D24" s="2" t="s">
        <v>22</v>
      </c>
      <c r="E24" s="2" t="s">
        <v>43</v>
      </c>
      <c r="F24" s="8" t="s">
        <v>44</v>
      </c>
      <c r="G24" s="3">
        <v>42535</v>
      </c>
      <c r="H24" s="3">
        <v>42535</v>
      </c>
      <c r="I24" s="3">
        <v>42535</v>
      </c>
      <c r="J24" s="4">
        <f t="shared" si="2"/>
        <v>1</v>
      </c>
      <c r="K24" s="4">
        <f>VLOOKUP(E24:E92,[1]Foglio1!$K$1:$Q$101,7,FALSE)</f>
        <v>3246.54</v>
      </c>
      <c r="L24" s="4">
        <f t="shared" si="1"/>
        <v>3246.54</v>
      </c>
    </row>
    <row r="25" spans="1:12" x14ac:dyDescent="0.2">
      <c r="A25" s="1">
        <v>268</v>
      </c>
      <c r="B25" s="2" t="s">
        <v>6</v>
      </c>
      <c r="C25" s="3">
        <v>42536</v>
      </c>
      <c r="D25" s="2" t="s">
        <v>22</v>
      </c>
      <c r="E25" s="2" t="s">
        <v>45</v>
      </c>
      <c r="F25" s="8" t="s">
        <v>46</v>
      </c>
      <c r="G25" s="3">
        <v>42535</v>
      </c>
      <c r="H25" s="3">
        <v>42535</v>
      </c>
      <c r="I25" s="3">
        <v>42535</v>
      </c>
      <c r="J25" s="4">
        <f t="shared" si="2"/>
        <v>1</v>
      </c>
      <c r="K25" s="4">
        <f>VLOOKUP(E25:E93,[1]Foglio1!$K$1:$Q$101,7,FALSE)</f>
        <v>4098.6000000000004</v>
      </c>
      <c r="L25" s="4">
        <f t="shared" si="1"/>
        <v>4098.6000000000004</v>
      </c>
    </row>
    <row r="26" spans="1:12" x14ac:dyDescent="0.2">
      <c r="A26" s="1">
        <v>268</v>
      </c>
      <c r="B26" s="2" t="s">
        <v>6</v>
      </c>
      <c r="C26" s="3">
        <v>42536</v>
      </c>
      <c r="D26" s="2" t="s">
        <v>22</v>
      </c>
      <c r="E26" s="2" t="s">
        <v>47</v>
      </c>
      <c r="F26" s="8" t="s">
        <v>48</v>
      </c>
      <c r="G26" s="3">
        <v>42535</v>
      </c>
      <c r="H26" s="3">
        <v>42535</v>
      </c>
      <c r="I26" s="3">
        <v>42535</v>
      </c>
      <c r="J26" s="4">
        <f t="shared" si="2"/>
        <v>1</v>
      </c>
      <c r="K26" s="4">
        <f>VLOOKUP(E26:E95,[1]Foglio1!$K$1:$Q$101,7,FALSE)</f>
        <v>1321.67</v>
      </c>
      <c r="L26" s="4">
        <f t="shared" si="1"/>
        <v>1321.67</v>
      </c>
    </row>
    <row r="27" spans="1:12" ht="25.5" x14ac:dyDescent="0.2">
      <c r="A27" s="1">
        <v>268</v>
      </c>
      <c r="B27" s="2" t="s">
        <v>6</v>
      </c>
      <c r="C27" s="3">
        <v>42551</v>
      </c>
      <c r="D27" s="2" t="s">
        <v>22</v>
      </c>
      <c r="E27" s="2" t="s">
        <v>49</v>
      </c>
      <c r="F27" s="8" t="s">
        <v>50</v>
      </c>
      <c r="G27" s="3">
        <v>42537</v>
      </c>
      <c r="H27" s="3">
        <v>42537</v>
      </c>
      <c r="I27" s="3">
        <v>42537</v>
      </c>
      <c r="J27" s="4">
        <f t="shared" si="2"/>
        <v>1</v>
      </c>
      <c r="K27" s="4">
        <f>VLOOKUP(E27:E96,[1]Foglio1!$K$1:$Q$101,7,FALSE)</f>
        <v>2436.34</v>
      </c>
      <c r="L27" s="4">
        <f t="shared" si="1"/>
        <v>2436.34</v>
      </c>
    </row>
    <row r="28" spans="1:12" x14ac:dyDescent="0.2">
      <c r="A28" s="1">
        <v>268</v>
      </c>
      <c r="B28" s="2" t="s">
        <v>6</v>
      </c>
      <c r="C28" s="3">
        <v>42551</v>
      </c>
      <c r="D28" s="2" t="s">
        <v>22</v>
      </c>
      <c r="E28" s="2" t="s">
        <v>51</v>
      </c>
      <c r="F28" s="8" t="s">
        <v>52</v>
      </c>
      <c r="G28" s="3">
        <v>42544</v>
      </c>
      <c r="H28" s="3">
        <v>42605</v>
      </c>
      <c r="I28" s="3">
        <v>42545</v>
      </c>
      <c r="J28" s="4">
        <f t="shared" si="2"/>
        <v>-43</v>
      </c>
      <c r="K28" s="4">
        <f>VLOOKUP(E28:E97,[1]Foglio1!$K$1:$Q$101,7,FALSE)</f>
        <v>1268.8</v>
      </c>
      <c r="L28" s="4">
        <f t="shared" si="1"/>
        <v>-54558.400000000001</v>
      </c>
    </row>
    <row r="29" spans="1:12" x14ac:dyDescent="0.2">
      <c r="A29" s="1">
        <v>268</v>
      </c>
      <c r="B29" s="2" t="s">
        <v>6</v>
      </c>
      <c r="C29" s="3">
        <v>42551</v>
      </c>
      <c r="D29" s="2" t="s">
        <v>22</v>
      </c>
      <c r="E29" s="2" t="s">
        <v>53</v>
      </c>
      <c r="F29" s="8" t="s">
        <v>12</v>
      </c>
      <c r="G29" s="3">
        <v>42549</v>
      </c>
      <c r="H29" s="3">
        <v>42579</v>
      </c>
      <c r="I29" s="3">
        <v>42579</v>
      </c>
      <c r="J29" s="4">
        <f t="shared" si="2"/>
        <v>1</v>
      </c>
      <c r="K29" s="4">
        <f>VLOOKUP(E29:E98,[1]Foglio1!$K$1:$Q$101,7,FALSE)</f>
        <v>248.2</v>
      </c>
      <c r="L29" s="4">
        <f t="shared" si="1"/>
        <v>248.2</v>
      </c>
    </row>
    <row r="30" spans="1:12" x14ac:dyDescent="0.2">
      <c r="A30" s="1">
        <v>268</v>
      </c>
      <c r="B30" s="2" t="s">
        <v>6</v>
      </c>
      <c r="C30" s="3">
        <v>42551</v>
      </c>
      <c r="D30" s="2" t="s">
        <v>22</v>
      </c>
      <c r="E30" s="2" t="s">
        <v>54</v>
      </c>
      <c r="F30" s="8" t="s">
        <v>55</v>
      </c>
      <c r="G30" s="3">
        <v>42541</v>
      </c>
      <c r="H30" s="3">
        <v>42541</v>
      </c>
      <c r="I30" s="3">
        <v>42529</v>
      </c>
      <c r="J30" s="4">
        <f t="shared" si="2"/>
        <v>-9</v>
      </c>
      <c r="K30" s="4">
        <f>VLOOKUP(E30:E100,[1]Foglio1!$K$1:$Q$101,7,FALSE)</f>
        <v>600</v>
      </c>
      <c r="L30" s="4">
        <f t="shared" si="1"/>
        <v>-5400</v>
      </c>
    </row>
    <row r="31" spans="1:12" x14ac:dyDescent="0.2">
      <c r="A31" s="1">
        <v>268</v>
      </c>
      <c r="B31" s="2" t="s">
        <v>6</v>
      </c>
      <c r="C31" s="3">
        <v>42566</v>
      </c>
      <c r="D31" s="2" t="s">
        <v>56</v>
      </c>
      <c r="E31" s="2" t="s">
        <v>57</v>
      </c>
      <c r="F31" s="8" t="s">
        <v>27</v>
      </c>
      <c r="G31" s="3">
        <v>42418</v>
      </c>
      <c r="H31" s="3">
        <v>42478</v>
      </c>
      <c r="I31" s="3">
        <v>42669</v>
      </c>
      <c r="J31" s="4">
        <f t="shared" si="2"/>
        <v>138</v>
      </c>
      <c r="K31" s="4">
        <f>VLOOKUP(E31:E101,[1]Foglio1!$K$1:$Q$101,7,FALSE)</f>
        <v>30.5</v>
      </c>
      <c r="L31" s="4">
        <f t="shared" si="1"/>
        <v>4209</v>
      </c>
    </row>
    <row r="32" spans="1:12" x14ac:dyDescent="0.2">
      <c r="A32" s="1">
        <v>268</v>
      </c>
      <c r="B32" s="2" t="s">
        <v>6</v>
      </c>
      <c r="C32" s="3">
        <v>42566</v>
      </c>
      <c r="D32" s="2" t="s">
        <v>56</v>
      </c>
      <c r="E32" s="2" t="s">
        <v>58</v>
      </c>
      <c r="F32" s="8" t="s">
        <v>9</v>
      </c>
      <c r="G32" s="3">
        <v>42559</v>
      </c>
      <c r="H32" s="3">
        <v>42598</v>
      </c>
      <c r="I32" s="3">
        <v>42598</v>
      </c>
      <c r="J32" s="4">
        <f t="shared" si="2"/>
        <v>1</v>
      </c>
      <c r="K32" s="4">
        <f>VLOOKUP(E32:E102,[1]Foglio1!$K$1:$Q$101,7,FALSE)</f>
        <v>101.54</v>
      </c>
      <c r="L32" s="4">
        <f t="shared" si="1"/>
        <v>101.54</v>
      </c>
    </row>
    <row r="33" spans="1:12" x14ac:dyDescent="0.2">
      <c r="A33" s="1">
        <v>268</v>
      </c>
      <c r="B33" s="2" t="s">
        <v>6</v>
      </c>
      <c r="C33" s="3">
        <v>42566</v>
      </c>
      <c r="D33" s="2" t="s">
        <v>56</v>
      </c>
      <c r="E33" s="2" t="s">
        <v>59</v>
      </c>
      <c r="F33" s="8" t="s">
        <v>9</v>
      </c>
      <c r="G33" s="3">
        <v>42565</v>
      </c>
      <c r="H33" s="3">
        <v>42604</v>
      </c>
      <c r="I33" s="3">
        <v>42604</v>
      </c>
      <c r="J33" s="4">
        <f t="shared" si="2"/>
        <v>1</v>
      </c>
      <c r="K33" s="4">
        <f>VLOOKUP(E33:E103,[1]Foglio1!$K$1:$Q$101,7,FALSE)</f>
        <v>52.46</v>
      </c>
      <c r="L33" s="4">
        <f t="shared" si="1"/>
        <v>52.46</v>
      </c>
    </row>
    <row r="34" spans="1:12" x14ac:dyDescent="0.2">
      <c r="A34" s="1">
        <v>268</v>
      </c>
      <c r="B34" s="2" t="s">
        <v>6</v>
      </c>
      <c r="C34" s="3">
        <v>42582</v>
      </c>
      <c r="D34" s="2" t="s">
        <v>56</v>
      </c>
      <c r="E34" s="2" t="s">
        <v>60</v>
      </c>
      <c r="F34" s="8" t="s">
        <v>14</v>
      </c>
      <c r="G34" s="3">
        <v>42571</v>
      </c>
      <c r="H34" s="3">
        <v>42602</v>
      </c>
      <c r="I34" s="3">
        <v>42586</v>
      </c>
      <c r="J34" s="4">
        <f t="shared" si="2"/>
        <v>-12</v>
      </c>
      <c r="K34" s="4">
        <f>VLOOKUP(E34:E104,[1]Foglio1!$K$1:$Q$101,7,FALSE)</f>
        <v>27.45</v>
      </c>
      <c r="L34" s="4">
        <f t="shared" si="1"/>
        <v>-329.4</v>
      </c>
    </row>
    <row r="35" spans="1:12" x14ac:dyDescent="0.2">
      <c r="A35" s="1">
        <v>268</v>
      </c>
      <c r="B35" s="2" t="s">
        <v>6</v>
      </c>
      <c r="C35" s="3">
        <v>42582</v>
      </c>
      <c r="D35" s="2" t="s">
        <v>56</v>
      </c>
      <c r="E35" s="2" t="s">
        <v>61</v>
      </c>
      <c r="F35" s="8" t="s">
        <v>12</v>
      </c>
      <c r="G35" s="3">
        <v>42579</v>
      </c>
      <c r="H35" s="3">
        <v>42610</v>
      </c>
      <c r="I35" s="3">
        <v>42610</v>
      </c>
      <c r="J35" s="4">
        <f t="shared" si="2"/>
        <v>0</v>
      </c>
      <c r="K35" s="4">
        <f>VLOOKUP(E35:E105,[1]Foglio1!$K$1:$Q$101,7,FALSE)</f>
        <v>170.06</v>
      </c>
      <c r="L35" s="4">
        <f t="shared" si="1"/>
        <v>0</v>
      </c>
    </row>
    <row r="36" spans="1:12" x14ac:dyDescent="0.2">
      <c r="A36" s="1">
        <v>268</v>
      </c>
      <c r="B36" s="2" t="s">
        <v>6</v>
      </c>
      <c r="C36" s="3">
        <v>42594</v>
      </c>
      <c r="D36" s="2" t="s">
        <v>56</v>
      </c>
      <c r="E36" s="2" t="s">
        <v>62</v>
      </c>
      <c r="F36" s="8" t="s">
        <v>12</v>
      </c>
      <c r="G36" s="3">
        <v>42587</v>
      </c>
      <c r="H36" s="3">
        <v>42618</v>
      </c>
      <c r="I36" s="3">
        <v>42618</v>
      </c>
      <c r="J36" s="4">
        <f t="shared" si="2"/>
        <v>1</v>
      </c>
      <c r="K36" s="4">
        <f>VLOOKUP(E36:E107,[1]Foglio1!$K$1:$Q$101,7,FALSE)</f>
        <v>1220</v>
      </c>
      <c r="L36" s="4">
        <f t="shared" si="1"/>
        <v>1220</v>
      </c>
    </row>
    <row r="37" spans="1:12" x14ac:dyDescent="0.2">
      <c r="A37" s="1">
        <v>268</v>
      </c>
      <c r="B37" s="2" t="s">
        <v>6</v>
      </c>
      <c r="C37" s="3">
        <v>42613</v>
      </c>
      <c r="D37" s="2" t="s">
        <v>56</v>
      </c>
      <c r="E37" s="2" t="s">
        <v>63</v>
      </c>
      <c r="F37" s="8" t="s">
        <v>64</v>
      </c>
      <c r="G37" s="3">
        <v>42607</v>
      </c>
      <c r="H37" s="3">
        <v>42607</v>
      </c>
      <c r="I37" s="3">
        <v>42604</v>
      </c>
      <c r="J37" s="4">
        <f t="shared" si="2"/>
        <v>-4</v>
      </c>
      <c r="K37" s="4">
        <f>VLOOKUP(E37:E108,[1]Foglio1!$K$1:$Q$101,7,FALSE)</f>
        <v>30.5</v>
      </c>
      <c r="L37" s="4">
        <f t="shared" si="1"/>
        <v>-122</v>
      </c>
    </row>
    <row r="38" spans="1:12" x14ac:dyDescent="0.2">
      <c r="A38" s="1">
        <v>268</v>
      </c>
      <c r="B38" s="2" t="s">
        <v>6</v>
      </c>
      <c r="C38" s="3">
        <v>42613</v>
      </c>
      <c r="D38" s="2" t="s">
        <v>56</v>
      </c>
      <c r="E38" s="2" t="s">
        <v>65</v>
      </c>
      <c r="F38" s="8" t="s">
        <v>12</v>
      </c>
      <c r="G38" s="3">
        <v>42611</v>
      </c>
      <c r="H38" s="3">
        <v>42642</v>
      </c>
      <c r="I38" s="3">
        <v>42642</v>
      </c>
      <c r="J38" s="4">
        <f t="shared" si="2"/>
        <v>1</v>
      </c>
      <c r="K38" s="4">
        <f>VLOOKUP(E38:E109,[1]Foglio1!$K$1:$Q$101,7,FALSE)</f>
        <v>177.89</v>
      </c>
      <c r="L38" s="4">
        <f t="shared" si="1"/>
        <v>177.89</v>
      </c>
    </row>
    <row r="39" spans="1:12" x14ac:dyDescent="0.2">
      <c r="A39" s="1">
        <v>268</v>
      </c>
      <c r="B39" s="2" t="s">
        <v>6</v>
      </c>
      <c r="C39" s="3">
        <v>42628</v>
      </c>
      <c r="D39" s="2" t="s">
        <v>56</v>
      </c>
      <c r="E39" s="2" t="s">
        <v>66</v>
      </c>
      <c r="F39" s="8" t="s">
        <v>9</v>
      </c>
      <c r="G39" s="3">
        <v>42621</v>
      </c>
      <c r="H39" s="3">
        <v>42656</v>
      </c>
      <c r="I39" s="3">
        <v>42656</v>
      </c>
      <c r="J39" s="4">
        <f t="shared" si="2"/>
        <v>1</v>
      </c>
      <c r="K39" s="4">
        <f>VLOOKUP(E39:E111,[1]Foglio1!$K$1:$Q$101,7,FALSE)</f>
        <v>100.8</v>
      </c>
      <c r="L39" s="4">
        <f t="shared" si="1"/>
        <v>100.8</v>
      </c>
    </row>
    <row r="40" spans="1:12" x14ac:dyDescent="0.2">
      <c r="A40" s="1">
        <v>268</v>
      </c>
      <c r="B40" s="2" t="s">
        <v>6</v>
      </c>
      <c r="C40" s="3">
        <v>42628</v>
      </c>
      <c r="D40" s="2" t="s">
        <v>56</v>
      </c>
      <c r="E40" s="2" t="s">
        <v>67</v>
      </c>
      <c r="F40" s="8" t="s">
        <v>14</v>
      </c>
      <c r="G40" s="3">
        <v>42627</v>
      </c>
      <c r="H40" s="3">
        <v>42657</v>
      </c>
      <c r="I40" s="3">
        <v>42669</v>
      </c>
      <c r="J40" s="4">
        <f t="shared" si="2"/>
        <v>9</v>
      </c>
      <c r="K40" s="4">
        <f>VLOOKUP(E40:E112,[1]Foglio1!$K$1:$Q$101,7,FALSE)</f>
        <v>27.45</v>
      </c>
      <c r="L40" s="4">
        <f t="shared" si="1"/>
        <v>247.04999999999998</v>
      </c>
    </row>
    <row r="41" spans="1:12" x14ac:dyDescent="0.2">
      <c r="A41" s="1">
        <v>268</v>
      </c>
      <c r="B41" s="2" t="s">
        <v>6</v>
      </c>
      <c r="C41" s="3">
        <v>42628</v>
      </c>
      <c r="D41" s="2" t="s">
        <v>56</v>
      </c>
      <c r="E41" s="2" t="s">
        <v>68</v>
      </c>
      <c r="F41" s="8" t="s">
        <v>9</v>
      </c>
      <c r="G41" s="3">
        <v>42627</v>
      </c>
      <c r="H41" s="3">
        <v>42663</v>
      </c>
      <c r="I41" s="3">
        <v>42663</v>
      </c>
      <c r="J41" s="4">
        <f t="shared" si="2"/>
        <v>1</v>
      </c>
      <c r="K41" s="4">
        <f>VLOOKUP(E41:E113,[1]Foglio1!$K$1:$Q$101,7,FALSE)</f>
        <v>51.24</v>
      </c>
      <c r="L41" s="4">
        <f t="shared" si="1"/>
        <v>51.24</v>
      </c>
    </row>
    <row r="42" spans="1:12" x14ac:dyDescent="0.2">
      <c r="A42" s="1">
        <v>268</v>
      </c>
      <c r="B42" s="2" t="s">
        <v>6</v>
      </c>
      <c r="C42" s="3">
        <v>42643</v>
      </c>
      <c r="D42" s="2" t="s">
        <v>56</v>
      </c>
      <c r="E42" s="2" t="s">
        <v>69</v>
      </c>
      <c r="F42" s="8" t="s">
        <v>12</v>
      </c>
      <c r="G42" s="3">
        <v>42641</v>
      </c>
      <c r="H42" s="3">
        <v>42671</v>
      </c>
      <c r="I42" s="3">
        <v>42671</v>
      </c>
      <c r="J42" s="4">
        <f t="shared" si="2"/>
        <v>1</v>
      </c>
      <c r="K42" s="4">
        <f>VLOOKUP(E42:E114,[1]Foglio1!$K$1:$Q$101,7,FALSE)</f>
        <v>374.92</v>
      </c>
      <c r="L42" s="4">
        <f t="shared" si="1"/>
        <v>374.92</v>
      </c>
    </row>
    <row r="43" spans="1:12" x14ac:dyDescent="0.2">
      <c r="A43" s="1">
        <v>268</v>
      </c>
      <c r="B43" s="2" t="s">
        <v>6</v>
      </c>
      <c r="C43" s="3">
        <v>42658</v>
      </c>
      <c r="D43" s="2" t="s">
        <v>70</v>
      </c>
      <c r="E43" s="2" t="s">
        <v>71</v>
      </c>
      <c r="F43" s="8" t="s">
        <v>72</v>
      </c>
      <c r="G43" s="3">
        <v>42654</v>
      </c>
      <c r="H43" s="3">
        <v>42685</v>
      </c>
      <c r="I43" s="3">
        <v>42713</v>
      </c>
      <c r="J43" s="4">
        <f t="shared" si="2"/>
        <v>21</v>
      </c>
      <c r="K43" s="4">
        <f>VLOOKUP(E43:E116,[1]Foglio1!$K$1:$Q$101,7,FALSE)</f>
        <v>34.159999999999997</v>
      </c>
      <c r="L43" s="4">
        <f t="shared" si="1"/>
        <v>717.3599999999999</v>
      </c>
    </row>
    <row r="44" spans="1:12" x14ac:dyDescent="0.2">
      <c r="A44" s="1">
        <v>268</v>
      </c>
      <c r="B44" s="2" t="s">
        <v>6</v>
      </c>
      <c r="C44" s="3">
        <v>42658</v>
      </c>
      <c r="D44" s="2" t="s">
        <v>70</v>
      </c>
      <c r="E44" s="2" t="s">
        <v>73</v>
      </c>
      <c r="F44" s="8" t="s">
        <v>74</v>
      </c>
      <c r="G44" s="3">
        <v>42658</v>
      </c>
      <c r="H44" s="3">
        <v>42719</v>
      </c>
      <c r="I44" s="3">
        <v>42726</v>
      </c>
      <c r="J44" s="4">
        <f t="shared" si="2"/>
        <v>6</v>
      </c>
      <c r="K44" s="4">
        <f>VLOOKUP(E44:E117,[1]Foglio1!$K$1:$Q$101,7,FALSE)</f>
        <v>770</v>
      </c>
      <c r="L44" s="4">
        <f t="shared" si="1"/>
        <v>4620</v>
      </c>
    </row>
    <row r="45" spans="1:12" x14ac:dyDescent="0.2">
      <c r="A45" s="1">
        <v>268</v>
      </c>
      <c r="B45" s="2" t="s">
        <v>6</v>
      </c>
      <c r="C45" s="3">
        <v>42674</v>
      </c>
      <c r="D45" s="2" t="s">
        <v>70</v>
      </c>
      <c r="E45" s="2" t="s">
        <v>75</v>
      </c>
      <c r="F45" s="8" t="s">
        <v>76</v>
      </c>
      <c r="G45" s="3">
        <v>42660</v>
      </c>
      <c r="H45" s="3">
        <v>42660</v>
      </c>
      <c r="I45" s="3">
        <v>42669</v>
      </c>
      <c r="J45" s="4">
        <f t="shared" si="2"/>
        <v>8</v>
      </c>
      <c r="K45" s="4">
        <f>VLOOKUP(E45:E118,[1]Foglio1!$K$1:$Q$101,7,FALSE)</f>
        <v>49.94</v>
      </c>
      <c r="L45" s="4">
        <f t="shared" si="1"/>
        <v>399.52</v>
      </c>
    </row>
    <row r="46" spans="1:12" x14ac:dyDescent="0.2">
      <c r="A46" s="1">
        <v>268</v>
      </c>
      <c r="B46" s="2" t="s">
        <v>6</v>
      </c>
      <c r="C46" s="3">
        <v>42674</v>
      </c>
      <c r="D46" s="2" t="s">
        <v>70</v>
      </c>
      <c r="E46" s="2" t="s">
        <v>77</v>
      </c>
      <c r="F46" s="8" t="s">
        <v>78</v>
      </c>
      <c r="G46" s="3">
        <v>42667</v>
      </c>
      <c r="H46" s="3"/>
      <c r="I46" s="3"/>
      <c r="J46" s="4">
        <f t="shared" si="2"/>
        <v>0</v>
      </c>
      <c r="K46" s="4">
        <f>VLOOKUP(E46:E119,[1]Foglio1!$K$1:$Q$101,7,FALSE)</f>
        <v>248.88</v>
      </c>
      <c r="L46" s="4">
        <f t="shared" si="1"/>
        <v>0</v>
      </c>
    </row>
    <row r="47" spans="1:12" x14ac:dyDescent="0.2">
      <c r="A47" s="1">
        <v>268</v>
      </c>
      <c r="B47" s="2" t="s">
        <v>6</v>
      </c>
      <c r="C47" s="3">
        <v>42674</v>
      </c>
      <c r="D47" s="2" t="s">
        <v>70</v>
      </c>
      <c r="E47" s="2" t="s">
        <v>79</v>
      </c>
      <c r="F47" s="8" t="s">
        <v>14</v>
      </c>
      <c r="G47" s="3">
        <v>42667</v>
      </c>
      <c r="H47" s="3">
        <v>42698</v>
      </c>
      <c r="I47" s="3">
        <v>42669</v>
      </c>
      <c r="J47" s="4">
        <f t="shared" si="2"/>
        <v>-22</v>
      </c>
      <c r="K47" s="4">
        <f>VLOOKUP(E47:E120,[1]Foglio1!$K$1:$Q$101,7,FALSE)</f>
        <v>27.45</v>
      </c>
      <c r="L47" s="4">
        <f t="shared" si="1"/>
        <v>-603.9</v>
      </c>
    </row>
    <row r="48" spans="1:12" x14ac:dyDescent="0.2">
      <c r="A48" s="1">
        <v>268</v>
      </c>
      <c r="B48" s="2" t="s">
        <v>6</v>
      </c>
      <c r="C48" s="3">
        <v>42674</v>
      </c>
      <c r="D48" s="2" t="s">
        <v>70</v>
      </c>
      <c r="E48" s="2" t="s">
        <v>80</v>
      </c>
      <c r="F48" s="8" t="s">
        <v>81</v>
      </c>
      <c r="G48" s="3">
        <v>42669</v>
      </c>
      <c r="H48" s="3">
        <v>42669</v>
      </c>
      <c r="I48" s="3">
        <v>42669</v>
      </c>
      <c r="J48" s="4">
        <f t="shared" si="2"/>
        <v>1</v>
      </c>
      <c r="K48" s="4">
        <f>VLOOKUP(E48:E121,[1]Foglio1!$K$1:$Q$101,7,FALSE)</f>
        <v>4631.12</v>
      </c>
      <c r="L48" s="4">
        <f t="shared" si="1"/>
        <v>4631.12</v>
      </c>
    </row>
    <row r="49" spans="1:12" x14ac:dyDescent="0.2">
      <c r="A49" s="1">
        <v>268</v>
      </c>
      <c r="B49" s="2" t="s">
        <v>6</v>
      </c>
      <c r="C49" s="3">
        <v>42674</v>
      </c>
      <c r="D49" s="2" t="s">
        <v>70</v>
      </c>
      <c r="E49" s="2" t="s">
        <v>82</v>
      </c>
      <c r="F49" s="8" t="s">
        <v>12</v>
      </c>
      <c r="G49" s="3">
        <v>42669</v>
      </c>
      <c r="H49" s="3">
        <v>42700</v>
      </c>
      <c r="I49" s="3">
        <v>42700</v>
      </c>
      <c r="J49" s="4">
        <f t="shared" si="2"/>
        <v>0</v>
      </c>
      <c r="K49" s="4">
        <f>VLOOKUP(E49:E122,[1]Foglio1!$K$1:$Q$101,7,FALSE)</f>
        <v>162.72999999999999</v>
      </c>
      <c r="L49" s="4">
        <f t="shared" si="1"/>
        <v>0</v>
      </c>
    </row>
    <row r="50" spans="1:12" ht="25.5" x14ac:dyDescent="0.2">
      <c r="A50" s="1">
        <v>268</v>
      </c>
      <c r="B50" s="2" t="s">
        <v>6</v>
      </c>
      <c r="C50" s="3">
        <v>42674</v>
      </c>
      <c r="D50" s="2" t="s">
        <v>70</v>
      </c>
      <c r="E50" s="2" t="s">
        <v>83</v>
      </c>
      <c r="F50" s="8" t="s">
        <v>84</v>
      </c>
      <c r="G50" s="3">
        <v>42674</v>
      </c>
      <c r="H50" s="3">
        <v>42735</v>
      </c>
      <c r="I50" s="3">
        <v>42719</v>
      </c>
      <c r="J50" s="4">
        <f t="shared" si="2"/>
        <v>-12</v>
      </c>
      <c r="K50" s="4">
        <f>VLOOKUP(E50:E124,[1]Foglio1!$K$1:$Q$101,7,FALSE)</f>
        <v>161.04</v>
      </c>
      <c r="L50" s="4">
        <f t="shared" si="1"/>
        <v>-1932.48</v>
      </c>
    </row>
    <row r="51" spans="1:12" x14ac:dyDescent="0.2">
      <c r="A51" s="1">
        <v>268</v>
      </c>
      <c r="B51" s="2" t="s">
        <v>6</v>
      </c>
      <c r="C51" s="3">
        <v>42674</v>
      </c>
      <c r="D51" s="2" t="s">
        <v>70</v>
      </c>
      <c r="E51" s="2" t="s">
        <v>85</v>
      </c>
      <c r="F51" s="8" t="s">
        <v>86</v>
      </c>
      <c r="G51" s="3">
        <v>42674</v>
      </c>
      <c r="H51" s="3">
        <v>42735</v>
      </c>
      <c r="I51" s="3">
        <v>42719</v>
      </c>
      <c r="J51" s="4">
        <f t="shared" si="2"/>
        <v>-12</v>
      </c>
      <c r="K51" s="4">
        <f>VLOOKUP(E51:E125,[1]Foglio1!$K$1:$Q$101,7,FALSE)</f>
        <v>24.7</v>
      </c>
      <c r="L51" s="4">
        <f t="shared" si="1"/>
        <v>-296.39999999999998</v>
      </c>
    </row>
    <row r="52" spans="1:12" x14ac:dyDescent="0.2">
      <c r="A52" s="1">
        <v>268</v>
      </c>
      <c r="B52" s="2" t="s">
        <v>6</v>
      </c>
      <c r="C52" s="3">
        <v>42689</v>
      </c>
      <c r="D52" s="2" t="s">
        <v>70</v>
      </c>
      <c r="E52" s="2" t="s">
        <v>87</v>
      </c>
      <c r="F52" s="8" t="s">
        <v>9</v>
      </c>
      <c r="G52" s="3">
        <v>42683</v>
      </c>
      <c r="H52" s="3">
        <v>42717</v>
      </c>
      <c r="I52" s="3">
        <v>42717</v>
      </c>
      <c r="J52" s="4">
        <f t="shared" si="2"/>
        <v>1</v>
      </c>
      <c r="K52" s="4">
        <f>VLOOKUP(E52:E126,[1]Foglio1!$K$1:$Q$101,7,FALSE)</f>
        <v>100.8</v>
      </c>
      <c r="L52" s="4">
        <f t="shared" si="1"/>
        <v>100.8</v>
      </c>
    </row>
    <row r="53" spans="1:12" x14ac:dyDescent="0.2">
      <c r="A53" s="1">
        <v>268</v>
      </c>
      <c r="B53" s="2" t="s">
        <v>6</v>
      </c>
      <c r="C53" s="3">
        <v>42689</v>
      </c>
      <c r="D53" s="2" t="s">
        <v>70</v>
      </c>
      <c r="E53" s="2" t="s">
        <v>88</v>
      </c>
      <c r="F53" s="8" t="s">
        <v>9</v>
      </c>
      <c r="G53" s="3">
        <v>42689</v>
      </c>
      <c r="H53" s="3">
        <v>42724</v>
      </c>
      <c r="I53" s="3">
        <v>42724</v>
      </c>
      <c r="J53" s="4">
        <f t="shared" ref="J53:J61" si="3">NETWORKDAYS.INTL(H53,I53)</f>
        <v>1</v>
      </c>
      <c r="K53" s="4">
        <f>VLOOKUP(E53:E127,[1]Foglio1!$K$1:$Q$101,7,FALSE)</f>
        <v>51.28</v>
      </c>
      <c r="L53" s="4">
        <f t="shared" ref="L53:L61" si="4">(K53*J53)</f>
        <v>51.28</v>
      </c>
    </row>
    <row r="54" spans="1:12" x14ac:dyDescent="0.2">
      <c r="A54" s="1">
        <v>268</v>
      </c>
      <c r="B54" s="2" t="s">
        <v>6</v>
      </c>
      <c r="C54" s="3">
        <v>42704</v>
      </c>
      <c r="D54" s="2" t="s">
        <v>70</v>
      </c>
      <c r="E54" s="2" t="s">
        <v>89</v>
      </c>
      <c r="F54" s="8" t="s">
        <v>34</v>
      </c>
      <c r="G54" s="3">
        <v>42695</v>
      </c>
      <c r="H54" s="3">
        <v>42725</v>
      </c>
      <c r="I54" s="3">
        <v>42732</v>
      </c>
      <c r="J54" s="4">
        <f t="shared" si="3"/>
        <v>6</v>
      </c>
      <c r="K54" s="4">
        <f>VLOOKUP(E54:E128,[1]Foglio1!$K$1:$Q$101,7,FALSE)</f>
        <v>1220</v>
      </c>
      <c r="L54" s="4">
        <f t="shared" si="4"/>
        <v>7320</v>
      </c>
    </row>
    <row r="55" spans="1:12" x14ac:dyDescent="0.2">
      <c r="A55" s="1">
        <v>268</v>
      </c>
      <c r="B55" s="2" t="s">
        <v>6</v>
      </c>
      <c r="C55" s="3">
        <v>42704</v>
      </c>
      <c r="D55" s="2" t="s">
        <v>70</v>
      </c>
      <c r="E55" s="2" t="s">
        <v>90</v>
      </c>
      <c r="F55" s="8" t="s">
        <v>12</v>
      </c>
      <c r="G55" s="3">
        <v>42702</v>
      </c>
      <c r="H55" s="3">
        <v>42732</v>
      </c>
      <c r="I55" s="3">
        <v>42732</v>
      </c>
      <c r="J55" s="4">
        <f t="shared" si="3"/>
        <v>1</v>
      </c>
      <c r="K55" s="4">
        <f>VLOOKUP(E55:E129,[1]Foglio1!$K$1:$Q$101,7,FALSE)</f>
        <v>241.94</v>
      </c>
      <c r="L55" s="4">
        <f t="shared" si="4"/>
        <v>241.94</v>
      </c>
    </row>
    <row r="56" spans="1:12" x14ac:dyDescent="0.2">
      <c r="A56" s="1">
        <v>268</v>
      </c>
      <c r="B56" s="2" t="s">
        <v>6</v>
      </c>
      <c r="C56" s="3">
        <v>42719</v>
      </c>
      <c r="D56" s="2" t="s">
        <v>70</v>
      </c>
      <c r="E56" s="2" t="s">
        <v>91</v>
      </c>
      <c r="F56" s="8" t="s">
        <v>92</v>
      </c>
      <c r="G56" s="3">
        <v>42717</v>
      </c>
      <c r="H56" s="3">
        <v>42717</v>
      </c>
      <c r="I56" s="3">
        <v>42716</v>
      </c>
      <c r="J56" s="4">
        <f t="shared" si="3"/>
        <v>-2</v>
      </c>
      <c r="K56" s="4">
        <f>VLOOKUP(E56:E131,[1]Foglio1!$K$1:$Q$101,7,FALSE)</f>
        <v>366</v>
      </c>
      <c r="L56" s="4">
        <f t="shared" si="4"/>
        <v>-732</v>
      </c>
    </row>
    <row r="57" spans="1:12" x14ac:dyDescent="0.2">
      <c r="A57" s="1">
        <v>268</v>
      </c>
      <c r="B57" s="2" t="s">
        <v>6</v>
      </c>
      <c r="C57" s="3">
        <v>42735</v>
      </c>
      <c r="D57" s="2" t="s">
        <v>70</v>
      </c>
      <c r="E57" s="2" t="s">
        <v>93</v>
      </c>
      <c r="F57" s="8" t="s">
        <v>94</v>
      </c>
      <c r="G57" s="3">
        <v>42720</v>
      </c>
      <c r="H57" s="3">
        <v>42720</v>
      </c>
      <c r="I57" s="3">
        <v>42719</v>
      </c>
      <c r="J57" s="4">
        <f t="shared" si="3"/>
        <v>-2</v>
      </c>
      <c r="K57" s="4">
        <f>VLOOKUP(E57:E132,[1]Foglio1!$K$1:$Q$101,7,FALSE)</f>
        <v>1459.12</v>
      </c>
      <c r="L57" s="4">
        <f t="shared" si="4"/>
        <v>-2918.24</v>
      </c>
    </row>
    <row r="58" spans="1:12" x14ac:dyDescent="0.2">
      <c r="A58" s="1">
        <v>268</v>
      </c>
      <c r="B58" s="2" t="s">
        <v>6</v>
      </c>
      <c r="C58" s="3">
        <v>42735</v>
      </c>
      <c r="D58" s="2" t="s">
        <v>70</v>
      </c>
      <c r="E58" s="2" t="s">
        <v>95</v>
      </c>
      <c r="F58" s="8" t="s">
        <v>96</v>
      </c>
      <c r="G58" s="3">
        <v>42698</v>
      </c>
      <c r="H58" s="3">
        <v>42728</v>
      </c>
      <c r="I58" s="3">
        <v>42732</v>
      </c>
      <c r="J58" s="4">
        <f t="shared" si="3"/>
        <v>3</v>
      </c>
      <c r="K58" s="4">
        <f>VLOOKUP(E58:E133,[1]Foglio1!$K$1:$Q$101,7,FALSE)</f>
        <v>220</v>
      </c>
      <c r="L58" s="4">
        <f t="shared" si="4"/>
        <v>660</v>
      </c>
    </row>
    <row r="59" spans="1:12" x14ac:dyDescent="0.2">
      <c r="A59" s="1">
        <v>268</v>
      </c>
      <c r="B59" s="2" t="s">
        <v>6</v>
      </c>
      <c r="C59" s="3">
        <v>42735</v>
      </c>
      <c r="D59" s="2" t="s">
        <v>70</v>
      </c>
      <c r="E59" s="2" t="s">
        <v>97</v>
      </c>
      <c r="F59" s="8" t="s">
        <v>12</v>
      </c>
      <c r="G59" s="3">
        <v>42733</v>
      </c>
      <c r="H59" s="3">
        <v>42764</v>
      </c>
      <c r="I59" s="3">
        <v>42764</v>
      </c>
      <c r="J59" s="4">
        <f t="shared" si="3"/>
        <v>0</v>
      </c>
      <c r="K59" s="4">
        <f>VLOOKUP(E59:E134,[1]Foglio1!$K$1:$Q$101,7,FALSE)</f>
        <v>162.82</v>
      </c>
      <c r="L59" s="4">
        <f t="shared" si="4"/>
        <v>0</v>
      </c>
    </row>
    <row r="60" spans="1:12" x14ac:dyDescent="0.2">
      <c r="A60" s="1">
        <v>268</v>
      </c>
      <c r="B60" s="2" t="s">
        <v>6</v>
      </c>
      <c r="C60" s="3">
        <v>42735</v>
      </c>
      <c r="D60" s="2" t="s">
        <v>70</v>
      </c>
      <c r="E60" s="2" t="s">
        <v>98</v>
      </c>
      <c r="F60" s="8" t="s">
        <v>14</v>
      </c>
      <c r="G60" s="3">
        <v>42734</v>
      </c>
      <c r="H60" s="3"/>
      <c r="I60" s="3"/>
      <c r="J60" s="4">
        <f t="shared" si="3"/>
        <v>0</v>
      </c>
      <c r="K60" s="4">
        <f>VLOOKUP(E60:E136,[1]Foglio1!$K$1:$Q$101,7,FALSE)</f>
        <v>274.5</v>
      </c>
      <c r="L60" s="4">
        <f t="shared" si="4"/>
        <v>0</v>
      </c>
    </row>
    <row r="61" spans="1:12" x14ac:dyDescent="0.2">
      <c r="A61" s="1">
        <v>268</v>
      </c>
      <c r="B61" s="2" t="s">
        <v>6</v>
      </c>
      <c r="C61" s="3">
        <v>42735</v>
      </c>
      <c r="D61" s="2" t="s">
        <v>70</v>
      </c>
      <c r="E61" s="2" t="s">
        <v>99</v>
      </c>
      <c r="F61" s="8" t="s">
        <v>14</v>
      </c>
      <c r="G61" s="3">
        <v>42735</v>
      </c>
      <c r="H61" s="4"/>
      <c r="I61" s="4"/>
      <c r="J61" s="4">
        <f t="shared" si="3"/>
        <v>0</v>
      </c>
      <c r="K61" s="4">
        <f>VLOOKUP(E61:E137,[1]Foglio1!$K$1:$Q$101,7,FALSE)</f>
        <v>137.25</v>
      </c>
      <c r="L61" s="4">
        <f t="shared" si="4"/>
        <v>0</v>
      </c>
    </row>
    <row r="64" spans="1:12" x14ac:dyDescent="0.2">
      <c r="K64" s="4">
        <f>SUM(K2:K62)</f>
        <v>43643.200000000004</v>
      </c>
      <c r="L64" s="4">
        <f>SUM(L2:L63)</f>
        <v>-377297.24000000011</v>
      </c>
    </row>
    <row r="67" spans="8:11" ht="31.5" customHeight="1" x14ac:dyDescent="0.2">
      <c r="H67" s="11" t="s">
        <v>105</v>
      </c>
      <c r="I67" s="11"/>
      <c r="J67" s="11"/>
      <c r="K67" s="12">
        <f>L64/K64</f>
        <v>-8.6450406936246669</v>
      </c>
    </row>
  </sheetData>
  <mergeCells count="1">
    <mergeCell ref="H67:J6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leader</dc:creator>
  <cp:lastModifiedBy>Elisabetta Clerico</cp:lastModifiedBy>
  <dcterms:created xsi:type="dcterms:W3CDTF">2017-02-09T14:18:01Z</dcterms:created>
  <dcterms:modified xsi:type="dcterms:W3CDTF">2017-02-09T15:14:05Z</dcterms:modified>
</cp:coreProperties>
</file>